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8955" activeTab="1"/>
  </bookViews>
  <sheets>
    <sheet name="Réal 01-06" sheetId="1" r:id="rId1"/>
    <sheet name="Mag 01" sheetId="2" r:id="rId2"/>
  </sheets>
  <definedNames>
    <definedName name="arbres_décoratifs">#REF!</definedName>
    <definedName name="Article">#REF!</definedName>
    <definedName name="Famille">#REF!</definedName>
  </definedNames>
  <calcPr fullCalcOnLoad="1"/>
</workbook>
</file>

<file path=xl/sharedStrings.xml><?xml version="1.0" encoding="utf-8"?>
<sst xmlns="http://schemas.openxmlformats.org/spreadsheetml/2006/main" count="53" uniqueCount="36">
  <si>
    <t xml:space="preserve">LISTE DES MAGASINS </t>
  </si>
  <si>
    <t xml:space="preserve">CA mensuel </t>
  </si>
  <si>
    <t>Mag GC</t>
  </si>
  <si>
    <t>Nom</t>
  </si>
  <si>
    <t>Sec. Cpta</t>
  </si>
  <si>
    <t>% Remise et modes de paiement divers</t>
  </si>
  <si>
    <t>% Promo art moyen</t>
  </si>
  <si>
    <t>N°</t>
  </si>
  <si>
    <t>Données</t>
  </si>
  <si>
    <t>Réal 01-06</t>
  </si>
  <si>
    <t>Extraction GC</t>
  </si>
  <si>
    <t>B</t>
  </si>
  <si>
    <t>C</t>
  </si>
  <si>
    <t>D</t>
  </si>
  <si>
    <t>E</t>
  </si>
  <si>
    <t>F</t>
  </si>
  <si>
    <t>G</t>
  </si>
  <si>
    <t>TOTAL C.A. NET TTC</t>
  </si>
  <si>
    <t>Nombre tickets</t>
  </si>
  <si>
    <t>panier moyen</t>
  </si>
  <si>
    <t>Nombre articles</t>
  </si>
  <si>
    <t>nb art, moyen</t>
  </si>
  <si>
    <t>Total C.A. Net TTC</t>
  </si>
  <si>
    <t>Remises et modes de paiement divers</t>
  </si>
  <si>
    <t>% Remises et modes de paiement divers</t>
  </si>
  <si>
    <t>Total C.A. Brut TTC</t>
  </si>
  <si>
    <t>Mt Promo art, TTC</t>
  </si>
  <si>
    <t>% promo moyen</t>
  </si>
  <si>
    <t>Total C.A. Brut TTC + Promos TTC</t>
  </si>
  <si>
    <t>C.A. net HT</t>
  </si>
  <si>
    <t/>
  </si>
  <si>
    <t xml:space="preserve">CA Mensuel TTC </t>
  </si>
  <si>
    <t>Fréquentation</t>
  </si>
  <si>
    <t>Panier Moyen *</t>
  </si>
  <si>
    <t>Nombre Art</t>
  </si>
  <si>
    <t>Nombre Art/Clt *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</si>
</sst>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\ [$€-1]_-;\-* #,##0.00\ [$€-1]_-;_-* &quot;-&quot;??\ [$€-1]_-"/>
    <numFmt numFmtId="179" formatCode="_-* #,##0.00;\-* #,##0.00"/>
    <numFmt numFmtId="180" formatCode="\-* #,##0.00;\-* #,##0.00"/>
    <numFmt numFmtId="181" formatCode="\-*#\ ##0.00;\-*#\ ##0.00"/>
    <numFmt numFmtId="182" formatCode="\-\ #,##0.00;\-\ #,##0.00"/>
    <numFmt numFmtId="183" formatCode="_-* #,##0.000\ _F_-;\-* #,##0.000\ _F_-;_-* &quot;-&quot;??\ _F_-;_-@_-"/>
    <numFmt numFmtId="184" formatCode="_-* #,##0.0\ _F_-;\-* #,##0.0\ _F_-;_-* &quot;-&quot;??\ _F_-;_-@_-"/>
    <numFmt numFmtId="185" formatCode="_-* #,##0\ _F_-;\-* #,##0\ _F_-;_-* &quot;-&quot;??\ _F_-;_-@_-"/>
    <numFmt numFmtId="186" formatCode="#,##0.0"/>
    <numFmt numFmtId="187" formatCode="00"/>
    <numFmt numFmtId="188" formatCode="_-* #,##0.0\ _€_-;\-* #,##0.0\ _€_-;_-* &quot;-&quot;??\ _€_-;_-@_-"/>
    <numFmt numFmtId="189" formatCode="_-* #,##0\ _€_-;\-* #,##0\ _€_-;_-* &quot;-&quot;??\ _€_-;_-@_-"/>
    <numFmt numFmtId="190" formatCode="_-* #,##0.000\ _€_-;\-* #,##0.000\ _€_-;_-* &quot;-&quot;??\ _€_-;_-@_-"/>
    <numFmt numFmtId="191" formatCode="_-* #,##0.0000\ _€_-;\-* #,##0.0000\ _€_-;_-* &quot;-&quot;??\ _€_-;_-@_-"/>
    <numFmt numFmtId="192" formatCode="_-* #,##0.00000\ _€_-;\-* #,##0.00000\ _€_-;_-* &quot;-&quot;??\ _€_-;_-@_-"/>
    <numFmt numFmtId="193" formatCode="_-* #,##0.000000\ _€_-;\-* #,##0.000000\ _€_-;_-* &quot;-&quot;??\ _€_-;_-@_-"/>
    <numFmt numFmtId="194" formatCode="_-* #,##0.0000000\ _€_-;\-* #,##0.0000000\ _€_-;_-* &quot;-&quot;??\ _€_-;_-@_-"/>
    <numFmt numFmtId="195" formatCode="_-* #,##0.00000000\ _€_-;\-* #,##0.00000000\ _€_-;_-* &quot;-&quot;??\ _€_-;_-@_-"/>
    <numFmt numFmtId="196" formatCode="[$-40C]dddd\ d\ mmmm\ yyyy"/>
    <numFmt numFmtId="197" formatCode="dd/mm/yy;@"/>
    <numFmt numFmtId="198" formatCode="mmmm\ yyyy"/>
    <numFmt numFmtId="199" formatCode="mmm"/>
    <numFmt numFmtId="200" formatCode="mmmm"/>
    <numFmt numFmtId="201" formatCode="&quot;Vrai&quot;;&quot;Vrai&quot;;&quot;Faux&quot;"/>
    <numFmt numFmtId="202" formatCode="&quot;Actif&quot;;&quot;Actif&quot;;&quot;Inactif&quot;"/>
    <numFmt numFmtId="203" formatCode="#,##0.000"/>
  </numFmts>
  <fonts count="7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87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8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87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87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3" fillId="0" borderId="0" xfId="0" applyFont="1" applyAlignment="1">
      <alignment/>
    </xf>
    <xf numFmtId="43" fontId="3" fillId="0" borderId="0" xfId="16" applyFont="1" applyAlignment="1">
      <alignment horizontal="right"/>
    </xf>
    <xf numFmtId="189" fontId="3" fillId="0" borderId="0" xfId="16" applyNumberFormat="1" applyFont="1" applyAlignment="1">
      <alignment/>
    </xf>
    <xf numFmtId="43" fontId="3" fillId="0" borderId="0" xfId="16" applyFont="1" applyAlignment="1">
      <alignment/>
    </xf>
    <xf numFmtId="0" fontId="4" fillId="0" borderId="0" xfId="0" applyFont="1" applyAlignment="1">
      <alignment/>
    </xf>
    <xf numFmtId="43" fontId="4" fillId="0" borderId="0" xfId="16" applyFont="1" applyAlignment="1">
      <alignment horizontal="right"/>
    </xf>
    <xf numFmtId="189" fontId="4" fillId="0" borderId="0" xfId="16" applyNumberFormat="1" applyFont="1" applyAlignment="1">
      <alignment/>
    </xf>
    <xf numFmtId="43" fontId="4" fillId="0" borderId="0" xfId="16" applyFont="1" applyAlignment="1">
      <alignment/>
    </xf>
    <xf numFmtId="43" fontId="2" fillId="0" borderId="0" xfId="16" applyFont="1" applyBorder="1" applyAlignment="1">
      <alignment horizontal="right"/>
    </xf>
    <xf numFmtId="189" fontId="2" fillId="0" borderId="0" xfId="16" applyNumberFormat="1" applyFont="1" applyBorder="1" applyAlignment="1">
      <alignment/>
    </xf>
    <xf numFmtId="43" fontId="2" fillId="0" borderId="0" xfId="16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3" fillId="0" borderId="0" xfId="16" applyFont="1" applyBorder="1" applyAlignment="1">
      <alignment/>
    </xf>
    <xf numFmtId="43" fontId="3" fillId="0" borderId="9" xfId="16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3" fontId="3" fillId="4" borderId="10" xfId="16" applyFont="1" applyFill="1" applyBorder="1" applyAlignment="1">
      <alignment horizontal="center" vertical="center" wrapText="1"/>
    </xf>
    <xf numFmtId="189" fontId="3" fillId="4" borderId="10" xfId="1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3" fontId="2" fillId="0" borderId="12" xfId="16" applyFont="1" applyBorder="1" applyAlignment="1">
      <alignment horizontal="right"/>
    </xf>
    <xf numFmtId="189" fontId="2" fillId="0" borderId="12" xfId="16" applyNumberFormat="1" applyFont="1" applyBorder="1" applyAlignment="1">
      <alignment/>
    </xf>
    <xf numFmtId="43" fontId="2" fillId="0" borderId="12" xfId="16" applyFont="1" applyBorder="1" applyAlignment="1">
      <alignment/>
    </xf>
    <xf numFmtId="187" fontId="2" fillId="4" borderId="13" xfId="18" applyNumberFormat="1" applyFont="1" applyFill="1" applyBorder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3" fontId="2" fillId="3" borderId="14" xfId="16" applyFont="1" applyFill="1" applyBorder="1" applyAlignment="1">
      <alignment horizontal="right"/>
    </xf>
    <xf numFmtId="189" fontId="2" fillId="3" borderId="14" xfId="16" applyNumberFormat="1" applyFont="1" applyFill="1" applyBorder="1" applyAlignment="1">
      <alignment/>
    </xf>
    <xf numFmtId="43" fontId="2" fillId="3" borderId="14" xfId="16" applyFont="1" applyFill="1" applyBorder="1" applyAlignment="1">
      <alignment/>
    </xf>
    <xf numFmtId="43" fontId="2" fillId="0" borderId="14" xfId="16" applyFont="1" applyFill="1" applyBorder="1" applyAlignment="1">
      <alignment horizontal="right"/>
    </xf>
    <xf numFmtId="189" fontId="2" fillId="0" borderId="14" xfId="16" applyNumberFormat="1" applyFont="1" applyFill="1" applyBorder="1" applyAlignment="1">
      <alignment/>
    </xf>
    <xf numFmtId="43" fontId="2" fillId="0" borderId="14" xfId="16" applyFont="1" applyFill="1" applyBorder="1" applyAlignment="1">
      <alignment/>
    </xf>
    <xf numFmtId="43" fontId="2" fillId="0" borderId="0" xfId="16" applyFont="1" applyAlignment="1">
      <alignment horizontal="right"/>
    </xf>
    <xf numFmtId="189" fontId="2" fillId="0" borderId="0" xfId="16" applyNumberFormat="1" applyFont="1" applyAlignment="1">
      <alignment/>
    </xf>
    <xf numFmtId="43" fontId="2" fillId="0" borderId="0" xfId="16" applyFont="1" applyAlignment="1">
      <alignment/>
    </xf>
    <xf numFmtId="0" fontId="2" fillId="0" borderId="5" xfId="0" applyFont="1" applyBorder="1" applyAlignment="1">
      <alignment/>
    </xf>
    <xf numFmtId="4" fontId="2" fillId="0" borderId="15" xfId="0" applyNumberFormat="1" applyFont="1" applyBorder="1" applyAlignment="1">
      <alignment/>
    </xf>
    <xf numFmtId="43" fontId="3" fillId="0" borderId="0" xfId="16" applyFont="1" applyBorder="1" applyAlignment="1">
      <alignment/>
    </xf>
    <xf numFmtId="0" fontId="2" fillId="0" borderId="1" xfId="0" applyFont="1" applyBorder="1" applyAlignment="1">
      <alignment horizontal="center" vertical="center" textRotation="255" wrapText="1"/>
    </xf>
    <xf numFmtId="0" fontId="2" fillId="2" borderId="1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4" fontId="3" fillId="3" borderId="17" xfId="0" applyNumberFormat="1" applyFont="1" applyFill="1" applyBorder="1" applyAlignment="1">
      <alignment/>
    </xf>
    <xf numFmtId="187" fontId="3" fillId="3" borderId="17" xfId="0" applyNumberFormat="1" applyFont="1" applyFill="1" applyBorder="1" applyAlignment="1">
      <alignment/>
    </xf>
  </cellXfs>
  <cellStyles count="8">
    <cellStyle name="Normal" xfId="0"/>
    <cellStyle name="Euro" xfId="15"/>
    <cellStyle name="Comma" xfId="16"/>
    <cellStyle name="Comma [0]" xfId="17"/>
    <cellStyle name="Milliers_Données Marque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</xdr:row>
      <xdr:rowOff>9525</xdr:rowOff>
    </xdr:from>
    <xdr:to>
      <xdr:col>12</xdr:col>
      <xdr:colOff>142875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48225" y="152400"/>
          <a:ext cx="4210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veut obtenir le contenu d'une cellule :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
-le nom de l'onglet est en E4
-le no de magasin en A1
-le libellé est en D6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5</xdr:col>
      <xdr:colOff>19050</xdr:colOff>
      <xdr:row>2</xdr:row>
      <xdr:rowOff>47625</xdr:rowOff>
    </xdr:from>
    <xdr:to>
      <xdr:col>5</xdr:col>
      <xdr:colOff>314325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600450" y="323850"/>
          <a:ext cx="2952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</xdr:row>
      <xdr:rowOff>9525</xdr:rowOff>
    </xdr:from>
    <xdr:to>
      <xdr:col>6</xdr:col>
      <xdr:colOff>447675</xdr:colOff>
      <xdr:row>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95725" y="152400"/>
          <a:ext cx="895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Nom de l'onglet</a:t>
          </a:r>
        </a:p>
      </xdr:txBody>
    </xdr:sp>
    <xdr:clientData/>
  </xdr:twoCellAnchor>
  <xdr:twoCellAnchor>
    <xdr:from>
      <xdr:col>2</xdr:col>
      <xdr:colOff>133350</xdr:colOff>
      <xdr:row>0</xdr:row>
      <xdr:rowOff>9525</xdr:rowOff>
    </xdr:from>
    <xdr:to>
      <xdr:col>3</xdr:col>
      <xdr:colOff>790575</xdr:colOff>
      <xdr:row>1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76350" y="9525"/>
          <a:ext cx="857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No magasin</a:t>
          </a:r>
        </a:p>
      </xdr:txBody>
    </xdr:sp>
    <xdr:clientData/>
  </xdr:twoCellAnchor>
  <xdr:twoCellAnchor>
    <xdr:from>
      <xdr:col>1</xdr:col>
      <xdr:colOff>57150</xdr:colOff>
      <xdr:row>0</xdr:row>
      <xdr:rowOff>85725</xdr:rowOff>
    </xdr:from>
    <xdr:to>
      <xdr:col>2</xdr:col>
      <xdr:colOff>114300</xdr:colOff>
      <xdr:row>0</xdr:row>
      <xdr:rowOff>95250</xdr:rowOff>
    </xdr:to>
    <xdr:sp>
      <xdr:nvSpPr>
        <xdr:cNvPr id="5" name="Line 5"/>
        <xdr:cNvSpPr>
          <a:spLocks/>
        </xdr:cNvSpPr>
      </xdr:nvSpPr>
      <xdr:spPr>
        <a:xfrm flipH="1" flipV="1">
          <a:off x="1057275" y="8572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19</xdr:row>
      <xdr:rowOff>47625</xdr:rowOff>
    </xdr:from>
    <xdr:to>
      <xdr:col>12</xdr:col>
      <xdr:colOff>247650</xdr:colOff>
      <xdr:row>20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9600" y="2705100"/>
          <a:ext cx="855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=SOMMEPROD((INDIRECT("'" &amp;E$4&amp;"'!$A$7:$A$13")='Mag 01'!$A$1)*DECALER(INDIRECT("'" &amp;E$4&amp;"'!$D$7:$D$13");;EQUIV($D6;$D$6:$D$18;0)-1))</a:t>
          </a:r>
        </a:p>
      </xdr:txBody>
    </xdr:sp>
    <xdr:clientData/>
  </xdr:twoCellAnchor>
  <xdr:twoCellAnchor>
    <xdr:from>
      <xdr:col>5</xdr:col>
      <xdr:colOff>19050</xdr:colOff>
      <xdr:row>5</xdr:row>
      <xdr:rowOff>66675</xdr:rowOff>
    </xdr:from>
    <xdr:to>
      <xdr:col>6</xdr:col>
      <xdr:colOff>542925</xdr:colOff>
      <xdr:row>19</xdr:row>
      <xdr:rowOff>38100</xdr:rowOff>
    </xdr:to>
    <xdr:sp>
      <xdr:nvSpPr>
        <xdr:cNvPr id="7" name="Line 7"/>
        <xdr:cNvSpPr>
          <a:spLocks/>
        </xdr:cNvSpPr>
      </xdr:nvSpPr>
      <xdr:spPr>
        <a:xfrm flipH="1" flipV="1">
          <a:off x="3600450" y="819150"/>
          <a:ext cx="1285875" cy="1876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8515625" style="2" bestFit="1" customWidth="1"/>
    <col min="2" max="2" width="4.00390625" style="2" customWidth="1"/>
    <col min="3" max="3" width="8.28125" style="2" bestFit="1" customWidth="1"/>
    <col min="4" max="4" width="13.57421875" style="54" bestFit="1" customWidth="1"/>
    <col min="5" max="5" width="8.7109375" style="55" bestFit="1" customWidth="1"/>
    <col min="6" max="6" width="8.57421875" style="56" bestFit="1" customWidth="1"/>
    <col min="7" max="7" width="8.7109375" style="55" bestFit="1" customWidth="1"/>
    <col min="8" max="8" width="7.57421875" style="56" bestFit="1" customWidth="1"/>
    <col min="9" max="9" width="15.421875" style="56" bestFit="1" customWidth="1"/>
    <col min="10" max="11" width="13.8515625" style="56" bestFit="1" customWidth="1"/>
    <col min="12" max="12" width="16.28125" style="56" customWidth="1"/>
    <col min="13" max="13" width="10.8515625" style="56" bestFit="1" customWidth="1"/>
    <col min="14" max="14" width="11.00390625" style="56" bestFit="1" customWidth="1"/>
    <col min="15" max="15" width="16.28125" style="56" customWidth="1"/>
    <col min="16" max="16" width="11.7109375" style="56" bestFit="1" customWidth="1"/>
    <col min="17" max="16384" width="11.421875" style="2" customWidth="1"/>
  </cols>
  <sheetData>
    <row r="1" spans="2:16" s="21" customFormat="1" ht="10.5">
      <c r="B1" s="21" t="s">
        <v>10</v>
      </c>
      <c r="D1" s="22"/>
      <c r="E1" s="23"/>
      <c r="F1" s="24"/>
      <c r="G1" s="23"/>
      <c r="H1" s="24"/>
      <c r="I1" s="24"/>
      <c r="J1" s="24"/>
      <c r="K1" s="24"/>
      <c r="L1" s="24"/>
      <c r="M1" s="24"/>
      <c r="N1" s="24"/>
      <c r="O1" s="24"/>
      <c r="P1" s="24"/>
    </row>
    <row r="2" spans="1:16" s="21" customFormat="1" ht="10.5">
      <c r="A2" s="25"/>
      <c r="B2" s="25"/>
      <c r="C2" s="25"/>
      <c r="D2" s="26"/>
      <c r="E2" s="27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</row>
    <row r="3" spans="1:16" ht="10.5">
      <c r="A3" s="21" t="s">
        <v>0</v>
      </c>
      <c r="D3" s="29"/>
      <c r="E3" s="30"/>
      <c r="F3" s="31"/>
      <c r="G3" s="30"/>
      <c r="H3" s="31"/>
      <c r="I3" s="31"/>
      <c r="J3" s="31"/>
      <c r="K3" s="31"/>
      <c r="L3" s="31"/>
      <c r="M3" s="31"/>
      <c r="N3" s="31"/>
      <c r="O3" s="31"/>
      <c r="P3" s="31"/>
    </row>
    <row r="4" spans="1:16" ht="10.5">
      <c r="A4" s="21"/>
      <c r="D4" s="29"/>
      <c r="E4" s="30"/>
      <c r="F4" s="31"/>
      <c r="G4" s="30"/>
      <c r="H4" s="31"/>
      <c r="I4" s="31"/>
      <c r="J4" s="31"/>
      <c r="K4" s="31"/>
      <c r="L4" s="31"/>
      <c r="M4" s="31"/>
      <c r="N4" s="31"/>
      <c r="O4" s="31"/>
      <c r="P4" s="31"/>
    </row>
    <row r="5" spans="4:16" ht="12" customHeight="1">
      <c r="D5" s="32" t="s">
        <v>1</v>
      </c>
      <c r="E5" s="33"/>
      <c r="F5" s="59"/>
      <c r="G5" s="59"/>
      <c r="H5" s="59"/>
      <c r="I5" s="59"/>
      <c r="J5" s="59"/>
      <c r="K5" s="34"/>
      <c r="L5" s="35"/>
      <c r="M5" s="35"/>
      <c r="N5" s="35"/>
      <c r="O5" s="35"/>
      <c r="P5" s="35"/>
    </row>
    <row r="6" spans="1:16" s="39" customFormat="1" ht="42" customHeight="1">
      <c r="A6" s="36" t="s">
        <v>2</v>
      </c>
      <c r="B6" s="36" t="s">
        <v>3</v>
      </c>
      <c r="C6" s="36" t="s">
        <v>4</v>
      </c>
      <c r="D6" s="37" t="s">
        <v>17</v>
      </c>
      <c r="E6" s="38" t="s">
        <v>18</v>
      </c>
      <c r="F6" s="37" t="s">
        <v>19</v>
      </c>
      <c r="G6" s="38" t="s">
        <v>20</v>
      </c>
      <c r="H6" s="37" t="s">
        <v>21</v>
      </c>
      <c r="I6" s="37" t="s">
        <v>22</v>
      </c>
      <c r="J6" s="37" t="s">
        <v>23</v>
      </c>
      <c r="K6" s="37" t="s">
        <v>5</v>
      </c>
      <c r="L6" s="37" t="s">
        <v>25</v>
      </c>
      <c r="M6" s="37"/>
      <c r="N6" s="37" t="s">
        <v>6</v>
      </c>
      <c r="O6" s="37" t="s">
        <v>28</v>
      </c>
      <c r="P6" s="37" t="s">
        <v>29</v>
      </c>
    </row>
    <row r="7" spans="1:16" ht="10.5">
      <c r="A7" s="40"/>
      <c r="B7" s="41"/>
      <c r="C7" s="41"/>
      <c r="D7" s="42"/>
      <c r="E7" s="43"/>
      <c r="F7" s="44"/>
      <c r="G7" s="43"/>
      <c r="H7" s="44"/>
      <c r="I7" s="44"/>
      <c r="J7" s="44"/>
      <c r="K7" s="44"/>
      <c r="L7" s="44"/>
      <c r="M7" s="44"/>
      <c r="N7" s="44"/>
      <c r="O7" s="44"/>
      <c r="P7" s="44"/>
    </row>
    <row r="8" spans="1:16" ht="10.5">
      <c r="A8" s="45">
        <v>1</v>
      </c>
      <c r="B8" s="46" t="s">
        <v>11</v>
      </c>
      <c r="C8" s="47">
        <v>10</v>
      </c>
      <c r="D8" s="48">
        <v>131549.32</v>
      </c>
      <c r="E8" s="49">
        <v>3032</v>
      </c>
      <c r="F8" s="50">
        <v>43.39</v>
      </c>
      <c r="G8" s="49">
        <v>5800</v>
      </c>
      <c r="H8" s="50">
        <v>1.91</v>
      </c>
      <c r="I8" s="50">
        <f aca="true" t="shared" si="0" ref="I8:I13">L8-J8</f>
        <v>131549.32</v>
      </c>
      <c r="J8" s="50">
        <v>5714.8</v>
      </c>
      <c r="K8" s="50">
        <f aca="true" t="shared" si="1" ref="K8:K13">IF(J8=0,0,J8*100/L8)</f>
        <v>4.163360388716294</v>
      </c>
      <c r="L8" s="50">
        <v>137264.12</v>
      </c>
      <c r="M8" s="50">
        <v>4796.51</v>
      </c>
      <c r="N8" s="50">
        <f aca="true" t="shared" si="2" ref="N8:N13">IF(M8=0,0,M8*100/O8)</f>
        <v>3.2661060946713243</v>
      </c>
      <c r="O8" s="50">
        <v>146857.14</v>
      </c>
      <c r="P8" s="50">
        <v>109991.07</v>
      </c>
    </row>
    <row r="9" spans="1:16" ht="10.5">
      <c r="A9" s="45">
        <v>2</v>
      </c>
      <c r="B9" s="46" t="s">
        <v>12</v>
      </c>
      <c r="C9" s="47">
        <v>20</v>
      </c>
      <c r="D9" s="51">
        <v>92860.42</v>
      </c>
      <c r="E9" s="52">
        <v>2265</v>
      </c>
      <c r="F9" s="53">
        <v>41</v>
      </c>
      <c r="G9" s="52">
        <v>4998</v>
      </c>
      <c r="H9" s="53">
        <v>2.21</v>
      </c>
      <c r="I9" s="53">
        <f t="shared" si="0"/>
        <v>92860.42</v>
      </c>
      <c r="J9" s="53">
        <v>5768.36</v>
      </c>
      <c r="K9" s="53">
        <f t="shared" si="1"/>
        <v>5.848556577502023</v>
      </c>
      <c r="L9" s="53">
        <v>98628.78</v>
      </c>
      <c r="M9" s="53">
        <v>3973.155</v>
      </c>
      <c r="N9" s="53">
        <f t="shared" si="2"/>
        <v>3.728033445714191</v>
      </c>
      <c r="O9" s="53">
        <v>106575.09</v>
      </c>
      <c r="P9" s="53">
        <v>77650.31</v>
      </c>
    </row>
    <row r="10" spans="1:16" ht="10.5">
      <c r="A10" s="45">
        <v>3</v>
      </c>
      <c r="B10" s="46" t="s">
        <v>13</v>
      </c>
      <c r="C10" s="47">
        <v>1</v>
      </c>
      <c r="D10" s="51">
        <v>83738.89</v>
      </c>
      <c r="E10" s="52">
        <v>2072</v>
      </c>
      <c r="F10" s="53">
        <v>40.41</v>
      </c>
      <c r="G10" s="52">
        <v>4158</v>
      </c>
      <c r="H10" s="53">
        <v>2.01</v>
      </c>
      <c r="I10" s="53">
        <f t="shared" si="0"/>
        <v>83738.89</v>
      </c>
      <c r="J10" s="53">
        <v>5250.76</v>
      </c>
      <c r="K10" s="53">
        <f t="shared" si="1"/>
        <v>5.900416509110891</v>
      </c>
      <c r="L10" s="53">
        <v>88989.65</v>
      </c>
      <c r="M10" s="53">
        <v>3755.31</v>
      </c>
      <c r="N10" s="53">
        <f t="shared" si="2"/>
        <v>3.891502065227382</v>
      </c>
      <c r="O10" s="53">
        <v>96500.27</v>
      </c>
      <c r="P10" s="53">
        <v>70015.79</v>
      </c>
    </row>
    <row r="11" spans="1:16" ht="10.5">
      <c r="A11" s="45">
        <v>4</v>
      </c>
      <c r="B11" s="46" t="s">
        <v>14</v>
      </c>
      <c r="C11" s="47">
        <v>30</v>
      </c>
      <c r="D11" s="51">
        <v>45275.78</v>
      </c>
      <c r="E11" s="52">
        <v>1036</v>
      </c>
      <c r="F11" s="53">
        <v>43.7</v>
      </c>
      <c r="G11" s="52">
        <v>2003</v>
      </c>
      <c r="H11" s="53">
        <v>1.93</v>
      </c>
      <c r="I11" s="53">
        <f t="shared" si="0"/>
        <v>45275.78</v>
      </c>
      <c r="J11" s="53">
        <v>2495.12</v>
      </c>
      <c r="K11" s="53">
        <f t="shared" si="1"/>
        <v>5.223096068945739</v>
      </c>
      <c r="L11" s="53">
        <v>47770.9</v>
      </c>
      <c r="M11" s="53">
        <v>1826.465</v>
      </c>
      <c r="N11" s="53">
        <f t="shared" si="2"/>
        <v>3.551787177267815</v>
      </c>
      <c r="O11" s="53">
        <v>51423.83</v>
      </c>
      <c r="P11" s="53">
        <v>37856</v>
      </c>
    </row>
    <row r="12" spans="1:16" ht="10.5">
      <c r="A12" s="45">
        <v>5</v>
      </c>
      <c r="B12" s="46" t="s">
        <v>15</v>
      </c>
      <c r="C12" s="47">
        <v>60</v>
      </c>
      <c r="D12" s="51">
        <v>64137.71</v>
      </c>
      <c r="E12" s="52">
        <v>1671</v>
      </c>
      <c r="F12" s="53">
        <v>38.38</v>
      </c>
      <c r="G12" s="52">
        <v>3932</v>
      </c>
      <c r="H12" s="53">
        <v>2.35</v>
      </c>
      <c r="I12" s="53">
        <f t="shared" si="0"/>
        <v>64137.71000000001</v>
      </c>
      <c r="J12" s="53">
        <v>3843.39</v>
      </c>
      <c r="K12" s="53">
        <f t="shared" si="1"/>
        <v>5.653615490187714</v>
      </c>
      <c r="L12" s="53">
        <v>67981.1</v>
      </c>
      <c r="M12" s="53">
        <v>2449.115</v>
      </c>
      <c r="N12" s="53">
        <f t="shared" si="2"/>
        <v>3.360507018931156</v>
      </c>
      <c r="O12" s="53">
        <v>72879.33</v>
      </c>
      <c r="P12" s="53">
        <v>53626.85</v>
      </c>
    </row>
    <row r="13" spans="1:16" ht="10.5">
      <c r="A13" s="45">
        <v>6</v>
      </c>
      <c r="B13" s="46" t="s">
        <v>16</v>
      </c>
      <c r="C13" s="47">
        <v>50</v>
      </c>
      <c r="D13" s="51">
        <v>58575.43</v>
      </c>
      <c r="E13" s="52">
        <v>1234</v>
      </c>
      <c r="F13" s="53">
        <v>47.47</v>
      </c>
      <c r="G13" s="52">
        <v>2405</v>
      </c>
      <c r="H13" s="53">
        <v>1.95</v>
      </c>
      <c r="I13" s="53">
        <f t="shared" si="0"/>
        <v>58575.43</v>
      </c>
      <c r="J13" s="53">
        <v>4134.82</v>
      </c>
      <c r="K13" s="53">
        <f t="shared" si="1"/>
        <v>6.593531360503267</v>
      </c>
      <c r="L13" s="53">
        <v>62710.25</v>
      </c>
      <c r="M13" s="53">
        <v>2726.59</v>
      </c>
      <c r="N13" s="53">
        <f t="shared" si="2"/>
        <v>4.000077460890687</v>
      </c>
      <c r="O13" s="53">
        <v>68163.43</v>
      </c>
      <c r="P13" s="53">
        <v>48976.11</v>
      </c>
    </row>
  </sheetData>
  <mergeCells count="1">
    <mergeCell ref="F5:J5"/>
  </mergeCells>
  <printOptions horizontalCentered="1" vertic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E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5.00390625" style="2" customWidth="1"/>
    <col min="2" max="2" width="2.140625" style="2" bestFit="1" customWidth="1"/>
    <col min="3" max="3" width="3.00390625" style="10" customWidth="1"/>
    <col min="4" max="4" width="20.8515625" style="2" customWidth="1"/>
    <col min="5" max="5" width="12.7109375" style="11" customWidth="1"/>
    <col min="6" max="16384" width="11.421875" style="2" customWidth="1"/>
  </cols>
  <sheetData>
    <row r="1" spans="1:5" ht="11.25" thickBot="1">
      <c r="A1" s="65">
        <v>1</v>
      </c>
      <c r="B1" s="1"/>
      <c r="C1" s="1"/>
      <c r="D1" s="1"/>
      <c r="E1" s="1"/>
    </row>
    <row r="2" spans="1:5" ht="10.5">
      <c r="A2" s="3"/>
      <c r="B2" s="1"/>
      <c r="C2" s="1"/>
      <c r="D2" s="1"/>
      <c r="E2" s="1"/>
    </row>
    <row r="3" spans="3:5" ht="11.25" thickBot="1">
      <c r="C3" s="4"/>
      <c r="D3" s="5"/>
      <c r="E3" s="2"/>
    </row>
    <row r="4" spans="1:5" ht="11.25" thickBot="1">
      <c r="A4" s="6"/>
      <c r="B4" s="6"/>
      <c r="C4" s="7" t="s">
        <v>7</v>
      </c>
      <c r="D4" s="57" t="s">
        <v>8</v>
      </c>
      <c r="E4" s="64" t="s">
        <v>9</v>
      </c>
    </row>
    <row r="5" spans="1:5" ht="15" customHeight="1" thickBot="1">
      <c r="A5" s="60"/>
      <c r="B5" s="60"/>
      <c r="C5" s="7"/>
      <c r="D5" s="18"/>
      <c r="E5" s="58"/>
    </row>
    <row r="6" spans="1:5" ht="11.25" thickBot="1">
      <c r="A6" s="9" t="s">
        <v>31</v>
      </c>
      <c r="B6" s="9"/>
      <c r="C6" s="15"/>
      <c r="D6" s="63" t="s">
        <v>17</v>
      </c>
      <c r="E6" s="61">
        <f ca="1">SUMPRODUCT((INDIRECT("'"&amp;E$4&amp;"'!$A$7:$A$13")='Mag 01'!$A$1)*OFFSET(INDIRECT("'"&amp;E$4&amp;"'!$D$7:$D$13"),,MATCH($D6,$D$6:$D$18,0)-1))</f>
        <v>131549.32</v>
      </c>
    </row>
    <row r="7" spans="1:5" ht="10.5">
      <c r="A7" s="9" t="s">
        <v>32</v>
      </c>
      <c r="B7" s="9"/>
      <c r="C7" s="15"/>
      <c r="D7" s="62" t="s">
        <v>18</v>
      </c>
      <c r="E7" s="12">
        <f ca="1">SUMPRODUCT((INDIRECT("'"&amp;E$4&amp;"'!$A$7:$A$13")='Mag 01'!$A$1)*OFFSET(INDIRECT("'"&amp;E$4&amp;"'!$D$7:$D$13"),,MATCH($D7,$D$6:$D$18,0)-1))</f>
        <v>3032</v>
      </c>
    </row>
    <row r="8" spans="1:5" ht="10.5">
      <c r="A8" s="9" t="s">
        <v>33</v>
      </c>
      <c r="B8" s="9"/>
      <c r="C8" s="15"/>
      <c r="D8" s="19" t="s">
        <v>19</v>
      </c>
      <c r="E8" s="13">
        <f ca="1">SUMPRODUCT((INDIRECT("'"&amp;E$4&amp;"'!$A$7:$A$13")='Mag 01'!$A$1)*OFFSET(INDIRECT("'"&amp;E$4&amp;"'!$D$7:$D$13"),,MATCH($D8,$D$6:$D$18,0)-1))</f>
        <v>43.39</v>
      </c>
    </row>
    <row r="9" spans="1:5" ht="10.5">
      <c r="A9" s="9" t="s">
        <v>34</v>
      </c>
      <c r="B9" s="9"/>
      <c r="C9" s="15"/>
      <c r="D9" s="19" t="s">
        <v>20</v>
      </c>
      <c r="E9" s="13">
        <f ca="1">SUMPRODUCT((INDIRECT("'"&amp;E$4&amp;"'!$A$7:$A$13")='Mag 01'!$A$1)*OFFSET(INDIRECT("'"&amp;E$4&amp;"'!$D$7:$D$13"),,MATCH($D9,$D$6:$D$18,0)-1))</f>
        <v>5800</v>
      </c>
    </row>
    <row r="10" spans="1:5" ht="10.5">
      <c r="A10" s="9" t="s">
        <v>35</v>
      </c>
      <c r="B10" s="9"/>
      <c r="C10" s="15"/>
      <c r="D10" s="19" t="s">
        <v>21</v>
      </c>
      <c r="E10" s="13">
        <f ca="1">SUMPRODUCT((INDIRECT("'"&amp;E$4&amp;"'!$A$7:$A$13")='Mag 01'!$A$1)*OFFSET(INDIRECT("'"&amp;E$4&amp;"'!$D$7:$D$13"),,MATCH($D10,$D$6:$D$18,0)-1))</f>
        <v>1.91</v>
      </c>
    </row>
    <row r="11" spans="1:5" ht="10.5">
      <c r="A11" s="9" t="s">
        <v>30</v>
      </c>
      <c r="B11" s="9"/>
      <c r="C11" s="15"/>
      <c r="D11" s="19" t="s">
        <v>22</v>
      </c>
      <c r="E11" s="13">
        <f ca="1">SUMPRODUCT((INDIRECT("'"&amp;E$4&amp;"'!$A$7:$A$13")='Mag 01'!$A$1)*OFFSET(INDIRECT("'"&amp;E$4&amp;"'!$D$7:$D$13"),,MATCH($D11,$D$6:$D$18,0)-1))</f>
        <v>131549.32</v>
      </c>
    </row>
    <row r="12" spans="1:5" ht="10.5">
      <c r="A12" s="9" t="s">
        <v>30</v>
      </c>
      <c r="B12" s="8"/>
      <c r="C12" s="15"/>
      <c r="D12" s="19" t="s">
        <v>23</v>
      </c>
      <c r="E12" s="13">
        <f ca="1">SUMPRODUCT((INDIRECT("'"&amp;E$4&amp;"'!$A$7:$A$13")='Mag 01'!$A$1)*OFFSET(INDIRECT("'"&amp;E$4&amp;"'!$D$7:$D$13"),,MATCH($D12,$D$6:$D$18,0)-1))</f>
        <v>5714.8</v>
      </c>
    </row>
    <row r="13" spans="1:5" ht="10.5">
      <c r="A13" s="9" t="s">
        <v>30</v>
      </c>
      <c r="B13" s="9"/>
      <c r="C13" s="15"/>
      <c r="D13" s="19" t="s">
        <v>24</v>
      </c>
      <c r="E13" s="13">
        <f ca="1">SUMPRODUCT((INDIRECT("'"&amp;E$4&amp;"'!$A$7:$A$13")='Mag 01'!$A$1)*OFFSET(INDIRECT("'"&amp;E$4&amp;"'!$D$7:$D$13"),,MATCH($D13,$D$6:$D$18,0)-1))</f>
        <v>4.163360388716294</v>
      </c>
    </row>
    <row r="14" spans="1:5" ht="10.5">
      <c r="A14" s="9" t="s">
        <v>30</v>
      </c>
      <c r="B14" s="9"/>
      <c r="C14" s="16"/>
      <c r="D14" s="19" t="s">
        <v>25</v>
      </c>
      <c r="E14" s="13">
        <f ca="1">SUMPRODUCT((INDIRECT("'"&amp;E$4&amp;"'!$A$7:$A$13")='Mag 01'!$A$1)*OFFSET(INDIRECT("'"&amp;E$4&amp;"'!$D$7:$D$13"),,MATCH($D14,$D$6:$D$18,0)-1))</f>
        <v>137264.12</v>
      </c>
    </row>
    <row r="15" spans="1:5" ht="10.5">
      <c r="A15" s="9" t="s">
        <v>30</v>
      </c>
      <c r="B15" s="9"/>
      <c r="C15" s="16"/>
      <c r="D15" s="19" t="s">
        <v>26</v>
      </c>
      <c r="E15" s="13">
        <f ca="1">SUMPRODUCT((INDIRECT("'"&amp;E$4&amp;"'!$A$7:$A$13")='Mag 01'!$A$1)*OFFSET(INDIRECT("'"&amp;E$4&amp;"'!$D$7:$D$13"),,MATCH($D15,$D$6:$D$18,0)-1))</f>
        <v>4796.51</v>
      </c>
    </row>
    <row r="16" spans="1:5" ht="10.5">
      <c r="A16" s="9" t="s">
        <v>30</v>
      </c>
      <c r="B16" s="9"/>
      <c r="C16" s="17"/>
      <c r="D16" s="19" t="s">
        <v>27</v>
      </c>
      <c r="E16" s="13">
        <f ca="1">SUMPRODUCT((INDIRECT("'"&amp;E$4&amp;"'!$A$7:$A$13")='Mag 01'!$A$1)*OFFSET(INDIRECT("'"&amp;E$4&amp;"'!$D$7:$D$13"),,MATCH($D16,$D$6:$D$18,0)-1))</f>
        <v>3.2661060946713243</v>
      </c>
    </row>
    <row r="17" spans="1:5" ht="10.5">
      <c r="A17" s="9" t="s">
        <v>30</v>
      </c>
      <c r="B17" s="9"/>
      <c r="C17" s="17"/>
      <c r="D17" s="19" t="s">
        <v>28</v>
      </c>
      <c r="E17" s="13">
        <f ca="1">SUMPRODUCT((INDIRECT("'"&amp;E$4&amp;"'!$A$7:$A$13")='Mag 01'!$A$1)*OFFSET(INDIRECT("'"&amp;E$4&amp;"'!$D$7:$D$13"),,MATCH($D17,$D$6:$D$18,0)-1))</f>
        <v>146857.14</v>
      </c>
    </row>
    <row r="18" spans="1:5" ht="10.5">
      <c r="A18" s="9" t="s">
        <v>30</v>
      </c>
      <c r="B18" s="9"/>
      <c r="C18" s="17"/>
      <c r="D18" s="20" t="s">
        <v>29</v>
      </c>
      <c r="E18" s="14">
        <f ca="1">SUMPRODUCT((INDIRECT("'"&amp;E$4&amp;"'!$A$7:$A$13")='Mag 01'!$A$1)*OFFSET(INDIRECT("'"&amp;E$4&amp;"'!$D$7:$D$13"),,MATCH($D18,$D$6:$D$18,0)-1))</f>
        <v>109991.07</v>
      </c>
    </row>
  </sheetData>
  <mergeCells count="1">
    <mergeCell ref="A5:B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Nobilleau</dc:creator>
  <cp:keywords/>
  <dc:description/>
  <cp:lastModifiedBy>Boisgontier</cp:lastModifiedBy>
  <dcterms:created xsi:type="dcterms:W3CDTF">2007-01-27T14:32:00Z</dcterms:created>
  <dcterms:modified xsi:type="dcterms:W3CDTF">2007-02-08T19:28:02Z</dcterms:modified>
  <cp:category/>
  <cp:version/>
  <cp:contentType/>
  <cp:contentStatus/>
</cp:coreProperties>
</file>