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7680" windowHeight="8580" tabRatio="773" activeTab="0"/>
  </bookViews>
  <sheets>
    <sheet name="Accueil" sheetId="1" r:id="rId1"/>
    <sheet name="NomsChamps" sheetId="2" r:id="rId2"/>
    <sheet name="NomsChamps2" sheetId="3" r:id="rId3"/>
    <sheet name="Liste des noms" sheetId="4" r:id="rId4"/>
    <sheet name="NomLocal" sheetId="5" r:id="rId5"/>
    <sheet name="ChampDynamique" sheetId="6" r:id="rId6"/>
    <sheet name="BdDyn" sheetId="7" r:id="rId7"/>
    <sheet name="GrapheDyn" sheetId="8" r:id="rId8"/>
    <sheet name="Noms3D" sheetId="9" r:id="rId9"/>
    <sheet name="Janvier" sheetId="10" r:id="rId10"/>
    <sheet name="Février" sheetId="11" r:id="rId11"/>
    <sheet name="Mars" sheetId="12" r:id="rId12"/>
    <sheet name="Avril" sheetId="13" r:id="rId13"/>
    <sheet name="Mai" sheetId="14" r:id="rId14"/>
    <sheet name="Juin" sheetId="15" r:id="rId15"/>
    <sheet name="NChamp1" sheetId="16" r:id="rId16"/>
    <sheet name="Nchamp2" sheetId="17" r:id="rId17"/>
    <sheet name="Nchamp3" sheetId="18" r:id="rId18"/>
  </sheets>
  <definedNames>
    <definedName name="ca">INDIRECT("C2:C4")</definedName>
    <definedName name="CA3D">Janvier:'Juin'!$B$2:$B$5</definedName>
    <definedName name="CAF2004">OFFSET('GrapheDyn'!$B$2,0,0,COUNTA('GrapheDyn'!$B:$B)-1)</definedName>
    <definedName name="Csg">'NomsChamps'!$E$1</definedName>
    <definedName name="mabd">OFFSET('BdDyn'!$A$1,0,0,COUNTA('BdDyn'!$A:$A),6)</definedName>
    <definedName name="Mois">OFFSET('GrapheDyn'!$A$2,0,0,COUNTA('GrapheDyn'!$A:$A))</definedName>
    <definedName name="monchamp">OFFSET('ChampDynamique'!$B$2,0,0,COUNTA('ChampDynamique'!$B:$B)-1,'ChampDynamique'!$M$2)</definedName>
    <definedName name="Qualif">'NomsChamps2'!$D$4:$D$13</definedName>
    <definedName name="Salaire" localSheetId="4">'NomLocal'!$C$3</definedName>
    <definedName name="Salaire">'NomsChamps2'!$B$4:$B$13</definedName>
    <definedName name="Service">'NomsChamps2'!$C$4:$C$13</definedName>
  </definedNames>
  <calcPr fullCalcOnLoad="1"/>
  <pivotCaches>
    <pivotCache cacheId="3" r:id="rId19"/>
  </pivotCaches>
</workbook>
</file>

<file path=xl/sharedStrings.xml><?xml version="1.0" encoding="utf-8"?>
<sst xmlns="http://schemas.openxmlformats.org/spreadsheetml/2006/main" count="244" uniqueCount="117">
  <si>
    <t>Total</t>
  </si>
  <si>
    <t>age</t>
  </si>
  <si>
    <t>H</t>
  </si>
  <si>
    <t>F</t>
  </si>
  <si>
    <t>Service</t>
  </si>
  <si>
    <t>Naissance</t>
  </si>
  <si>
    <t>20-24</t>
  </si>
  <si>
    <t>25-29</t>
  </si>
  <si>
    <t>30-34</t>
  </si>
  <si>
    <t>40-44</t>
  </si>
  <si>
    <t>45-49</t>
  </si>
  <si>
    <t>50-54</t>
  </si>
  <si>
    <t>55-59</t>
  </si>
  <si>
    <t>60-65</t>
  </si>
  <si>
    <t>Compta</t>
  </si>
  <si>
    <t>Etudes</t>
  </si>
  <si>
    <t>Fabric</t>
  </si>
  <si>
    <t>Nom</t>
  </si>
  <si>
    <t>Salaire</t>
  </si>
  <si>
    <t>Sexe</t>
  </si>
  <si>
    <t>Nombre de Nom</t>
  </si>
  <si>
    <t>Janvier</t>
  </si>
  <si>
    <t>Ca2004</t>
  </si>
  <si>
    <t>Février</t>
  </si>
  <si>
    <t>Mars</t>
  </si>
  <si>
    <t>Avril</t>
  </si>
  <si>
    <t>Mai</t>
  </si>
  <si>
    <t>Juin</t>
  </si>
  <si>
    <t>Dupont</t>
  </si>
  <si>
    <t>Nb mois</t>
  </si>
  <si>
    <t>Prod1</t>
  </si>
  <si>
    <t>Prod2</t>
  </si>
  <si>
    <t>Prod3</t>
  </si>
  <si>
    <t>Prod4</t>
  </si>
  <si>
    <t>Prod5</t>
  </si>
  <si>
    <t>Prod6</t>
  </si>
  <si>
    <t>Juillet</t>
  </si>
  <si>
    <t>Août</t>
  </si>
  <si>
    <t>Sept</t>
  </si>
  <si>
    <t>Oct</t>
  </si>
  <si>
    <t>Prod7</t>
  </si>
  <si>
    <t>Max</t>
  </si>
  <si>
    <t>Noms de champs</t>
  </si>
  <si>
    <t>Csg</t>
  </si>
  <si>
    <t>Martin</t>
  </si>
  <si>
    <t>Durand</t>
  </si>
  <si>
    <t>Cuménal</t>
  </si>
  <si>
    <t>Dampierre</t>
  </si>
  <si>
    <t>Manouche</t>
  </si>
  <si>
    <t>Tintin</t>
  </si>
  <si>
    <t>Ca</t>
  </si>
  <si>
    <t>CA3D</t>
  </si>
  <si>
    <t>=Janvier:Juin!$B$2:$B$5</t>
  </si>
  <si>
    <t>NomsChamps</t>
  </si>
  <si>
    <t>Noms3D</t>
  </si>
  <si>
    <t>ChampDynamique</t>
  </si>
  <si>
    <t>BdDyn</t>
  </si>
  <si>
    <t>GrapheDyn</t>
  </si>
  <si>
    <t>Noms de Champ</t>
  </si>
  <si>
    <t>Accueil</t>
  </si>
  <si>
    <t>=NomLocal!$C$3</t>
  </si>
  <si>
    <t>NomLocal</t>
  </si>
  <si>
    <t>ca</t>
  </si>
  <si>
    <t>NChamp1</t>
  </si>
  <si>
    <t>Nom1</t>
  </si>
  <si>
    <t>Nom2</t>
  </si>
  <si>
    <t>Nom3</t>
  </si>
  <si>
    <t>Nom4</t>
  </si>
  <si>
    <t>Nom5</t>
  </si>
  <si>
    <t>Nom6</t>
  </si>
  <si>
    <t>Nom7</t>
  </si>
  <si>
    <t>Nom8</t>
  </si>
  <si>
    <t>Nom9</t>
  </si>
  <si>
    <t>Nom10</t>
  </si>
  <si>
    <t>Nom11</t>
  </si>
  <si>
    <t>Nom12</t>
  </si>
  <si>
    <t>Nom13</t>
  </si>
  <si>
    <t>Nom14</t>
  </si>
  <si>
    <t>Nom15</t>
  </si>
  <si>
    <t>Nom16</t>
  </si>
  <si>
    <t>Nom17</t>
  </si>
  <si>
    <t>Nom18</t>
  </si>
  <si>
    <t>Nom19</t>
  </si>
  <si>
    <t>Nom20</t>
  </si>
  <si>
    <t>Nom21</t>
  </si>
  <si>
    <t>Nom22</t>
  </si>
  <si>
    <t>Nom23</t>
  </si>
  <si>
    <t>Nom24</t>
  </si>
  <si>
    <t>Nom25</t>
  </si>
  <si>
    <t>Qualif</t>
  </si>
  <si>
    <t>Q2</t>
  </si>
  <si>
    <t>Q3</t>
  </si>
  <si>
    <t>Marketing</t>
  </si>
  <si>
    <t>Q1</t>
  </si>
  <si>
    <t>Misange</t>
  </si>
  <si>
    <t>Q5</t>
  </si>
  <si>
    <t>CousinHub</t>
  </si>
  <si>
    <t>Jacky</t>
  </si>
  <si>
    <t>Modeste</t>
  </si>
  <si>
    <t>Espinasse</t>
  </si>
  <si>
    <t>Nobel</t>
  </si>
  <si>
    <t>Miroux</t>
  </si>
  <si>
    <t>NomsChamps2</t>
  </si>
  <si>
    <t>CAF2004</t>
  </si>
  <si>
    <t>=DECALER(GrapheDyn!$B$2;0;0;NBVAL(GrapheDyn!$B:$B)-1)</t>
  </si>
  <si>
    <t>=NomsChamps!$E$1</t>
  </si>
  <si>
    <t>mabd</t>
  </si>
  <si>
    <t>=DECALER(BdDyn!$A$1;0;0;NBVAL(BdDyn!$A:$A);6)</t>
  </si>
  <si>
    <t>Mois</t>
  </si>
  <si>
    <t>=DECALER(GrapheDyn!$A$2;0;0;NBVAL(GrapheDyn!$A:$A))</t>
  </si>
  <si>
    <t>monchamp</t>
  </si>
  <si>
    <t>=DECALER(ChampDynamique!$B$2;0;0;NBVAL(ChampDynamique!$B:$B)-1;ChampDynamique!$M$2)</t>
  </si>
  <si>
    <t>=NomsChamps2!$D$4:$D$13</t>
  </si>
  <si>
    <t>=NomsChamps2!$B$4:$B$13</t>
  </si>
  <si>
    <t>=NomsChamps2!$C$4:$C$13</t>
  </si>
  <si>
    <t>Liste des noms</t>
  </si>
  <si>
    <t>=INDIRECT("C2:C4")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</si>
</sst>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\ yyyy"/>
    <numFmt numFmtId="173" formatCode="#,##0.00\ &quot;F&quot;;[Red]\-#,##0.00\ &quot;€&quot;"/>
    <numFmt numFmtId="174" formatCode="#,##0.00&quot; E&quot;;[Red]\-#,##0.00\ &quot;€&quot;"/>
    <numFmt numFmtId="175" formatCode="#,##0.00&quot; €&quot;"/>
    <numFmt numFmtId="176" formatCode="#,##0.00&quot; €  &quot;"/>
    <numFmt numFmtId="177" formatCode="0;0"/>
    <numFmt numFmtId="178" formatCode="dd/mm/yy"/>
    <numFmt numFmtId="179" formatCode="mmm\-yyyy"/>
    <numFmt numFmtId="180" formatCode="&quot;Vrai&quot;;&quot;Vrai&quot;;&quot;Faux&quot;"/>
    <numFmt numFmtId="181" formatCode="&quot;Actif&quot;;&quot;Actif&quot;;&quot;Inactif&quot;"/>
    <numFmt numFmtId="182" formatCode="#,##0.00\ &quot;F&quot;"/>
    <numFmt numFmtId="183" formatCode="_-* #,##0.0\ &quot;F&quot;_-;\-* #,##0.0\ &quot;F&quot;_-;_-* &quot;-&quot;??\ &quot;F&quot;_-;_-@_-"/>
    <numFmt numFmtId="184" formatCode="_-* #,##0\ &quot;F&quot;_-;\-* #,##0\ &quot;F&quot;_-;_-* &quot;-&quot;??\ &quot;F&quot;_-;_-@_-"/>
    <numFmt numFmtId="185" formatCode="_-* #,##0.0\ _F_-;\-* #,##0.0\ _F_-;_-* &quot;-&quot;??\ _F_-;_-@_-"/>
    <numFmt numFmtId="186" formatCode="_-* #,##0\ _F_-;\-* #,##0\ _F_-;_-* &quot;-&quot;??\ _F_-;_-@_-"/>
    <numFmt numFmtId="187" formatCode="0&quot; ans&quot;"/>
    <numFmt numFmtId="188" formatCode="[$-40C]dddd\ d\ mmmm\ yyyy"/>
    <numFmt numFmtId="189" formatCode="d/m/yy;@"/>
    <numFmt numFmtId="190" formatCode="dd"/>
    <numFmt numFmtId="191" formatCode="ddd"/>
    <numFmt numFmtId="192" formatCode="mmmm\ yyyy"/>
    <numFmt numFmtId="193" formatCode="mmm\ yy"/>
    <numFmt numFmtId="194" formatCode="mmmm"/>
    <numFmt numFmtId="195" formatCode=";;;"/>
    <numFmt numFmtId="196" formatCode="_-* #,##0.000\ &quot;€&quot;_-;\-* #,##0.000\ &quot;€&quot;_-;_-* &quot;-&quot;??\ &quot;€&quot;_-;_-@_-"/>
    <numFmt numFmtId="197" formatCode="_-* #,##0.0\ &quot;€&quot;_-;\-* #,##0.0\ &quot;€&quot;_-;_-* &quot;-&quot;??\ &quot;€&quot;_-;_-@_-"/>
    <numFmt numFmtId="198" formatCode="_-* #,##0\ &quot;€&quot;_-;\-* #,##0\ &quot;€&quot;_-;_-* &quot;-&quot;??\ &quot;€&quot;_-;_-@_-"/>
  </numFmts>
  <fonts count="73">
    <font>
      <sz val="10"/>
      <name val="Arial"/>
      <family val="0"/>
    </font>
    <font>
      <sz val="8"/>
      <name val="Verdana"/>
      <family val="2"/>
    </font>
    <font>
      <sz val="8"/>
      <name val="Arial"/>
      <family val="0"/>
    </font>
    <font>
      <b/>
      <sz val="8"/>
      <name val="Arial"/>
      <family val="0"/>
    </font>
    <font>
      <b/>
      <sz val="8"/>
      <color indexed="51"/>
      <name val="Arial"/>
      <family val="0"/>
    </font>
    <font>
      <b/>
      <i/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Verdana"/>
      <family val="0"/>
    </font>
    <font>
      <b/>
      <i/>
      <sz val="9"/>
      <name val="Verdana"/>
      <family val="2"/>
    </font>
    <font>
      <i/>
      <sz val="10"/>
      <name val="Verdana"/>
      <family val="2"/>
    </font>
    <font>
      <b/>
      <sz val="11"/>
      <color indexed="9"/>
      <name val="Verdana"/>
      <family val="2"/>
    </font>
    <font>
      <sz val="8"/>
      <color indexed="22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i/>
      <sz val="8"/>
      <name val="Verdana"/>
      <family val="2"/>
    </font>
    <font>
      <u val="single"/>
      <sz val="8"/>
      <color indexed="12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17"/>
      <name val="Verdana"/>
      <family val="2"/>
    </font>
    <font>
      <sz val="9"/>
      <color indexed="20"/>
      <name val="Verdana"/>
      <family val="2"/>
    </font>
    <font>
      <sz val="9"/>
      <color indexed="60"/>
      <name val="Verdana"/>
      <family val="2"/>
    </font>
    <font>
      <sz val="9"/>
      <color indexed="62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10"/>
      <name val="Verdana"/>
      <family val="2"/>
    </font>
    <font>
      <i/>
      <sz val="9"/>
      <color indexed="23"/>
      <name val="Verdana"/>
      <family val="2"/>
    </font>
    <font>
      <b/>
      <sz val="9"/>
      <color indexed="8"/>
      <name val="Verdana"/>
      <family val="2"/>
    </font>
    <font>
      <sz val="9"/>
      <color indexed="9"/>
      <name val="Verdana"/>
      <family val="2"/>
    </font>
    <font>
      <sz val="9"/>
      <color indexed="8"/>
      <name val="Verdana"/>
      <family val="2"/>
    </font>
    <font>
      <b/>
      <sz val="11"/>
      <color indexed="8"/>
      <name val="Verdana"/>
      <family val="0"/>
    </font>
    <font>
      <sz val="8"/>
      <color indexed="8"/>
      <name val="Verdana"/>
      <family val="0"/>
    </font>
    <font>
      <i/>
      <sz val="8"/>
      <color indexed="8"/>
      <name val="Verdana"/>
      <family val="0"/>
    </font>
    <font>
      <b/>
      <i/>
      <sz val="8"/>
      <color indexed="8"/>
      <name val="Verdana"/>
      <family val="0"/>
    </font>
    <font>
      <b/>
      <i/>
      <sz val="9"/>
      <color indexed="8"/>
      <name val="Verdana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Calibri"/>
      <family val="0"/>
    </font>
    <font>
      <b/>
      <sz val="8"/>
      <color indexed="8"/>
      <name val="Verdana"/>
      <family val="0"/>
    </font>
    <font>
      <b/>
      <sz val="12"/>
      <color indexed="8"/>
      <name val="Calibri"/>
      <family val="0"/>
    </font>
    <font>
      <b/>
      <sz val="12"/>
      <color indexed="8"/>
      <name val="Verdana"/>
      <family val="0"/>
    </font>
    <font>
      <i/>
      <sz val="9"/>
      <color indexed="8"/>
      <name val="Verdana"/>
      <family val="0"/>
    </font>
    <font>
      <b/>
      <sz val="10"/>
      <color indexed="8"/>
      <name val="Verdana"/>
      <family val="0"/>
    </font>
    <font>
      <sz val="8"/>
      <color indexed="8"/>
      <name val="Arial"/>
      <family val="0"/>
    </font>
    <font>
      <sz val="11"/>
      <color indexed="8"/>
      <name val="Verdana"/>
      <family val="0"/>
    </font>
    <font>
      <sz val="11"/>
      <color indexed="8"/>
      <name val="Calibri"/>
      <family val="0"/>
    </font>
    <font>
      <sz val="9"/>
      <color theme="1"/>
      <name val="Verdana"/>
      <family val="2"/>
    </font>
    <font>
      <sz val="9"/>
      <color theme="0"/>
      <name val="Verdana"/>
      <family val="2"/>
    </font>
    <font>
      <sz val="9"/>
      <color rgb="FFFF0000"/>
      <name val="Verdana"/>
      <family val="2"/>
    </font>
    <font>
      <b/>
      <sz val="9"/>
      <color rgb="FFFA7D00"/>
      <name val="Verdana"/>
      <family val="2"/>
    </font>
    <font>
      <sz val="9"/>
      <color rgb="FFFA7D00"/>
      <name val="Verdana"/>
      <family val="2"/>
    </font>
    <font>
      <sz val="9"/>
      <color rgb="FF3F3F76"/>
      <name val="Verdana"/>
      <family val="2"/>
    </font>
    <font>
      <sz val="9"/>
      <color rgb="FF9C0006"/>
      <name val="Verdana"/>
      <family val="2"/>
    </font>
    <font>
      <sz val="9"/>
      <color rgb="FF9C6500"/>
      <name val="Verdana"/>
      <family val="2"/>
    </font>
    <font>
      <sz val="9"/>
      <color rgb="FF006100"/>
      <name val="Verdana"/>
      <family val="2"/>
    </font>
    <font>
      <b/>
      <sz val="9"/>
      <color rgb="FF3F3F3F"/>
      <name val="Verdana"/>
      <family val="2"/>
    </font>
    <font>
      <i/>
      <sz val="9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0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3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175" fontId="5" fillId="34" borderId="0" xfId="0" applyNumberFormat="1" applyFont="1" applyFill="1" applyBorder="1" applyAlignment="1">
      <alignment/>
    </xf>
    <xf numFmtId="178" fontId="5" fillId="34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4" fillId="33" borderId="21" xfId="0" applyNumberFormat="1" applyFont="1" applyFill="1" applyBorder="1" applyAlignment="1">
      <alignment horizontal="center"/>
    </xf>
    <xf numFmtId="0" fontId="4" fillId="33" borderId="22" xfId="0" applyNumberFormat="1" applyFon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/>
    </xf>
    <xf numFmtId="0" fontId="11" fillId="0" borderId="0" xfId="54" applyFont="1">
      <alignment/>
      <protection/>
    </xf>
    <xf numFmtId="0" fontId="14" fillId="0" borderId="0" xfId="54">
      <alignment/>
      <protection/>
    </xf>
    <xf numFmtId="0" fontId="16" fillId="0" borderId="0" xfId="54" applyFont="1">
      <alignment/>
      <protection/>
    </xf>
    <xf numFmtId="0" fontId="10" fillId="0" borderId="0" xfId="0" applyFont="1" applyAlignment="1">
      <alignment/>
    </xf>
    <xf numFmtId="0" fontId="9" fillId="35" borderId="24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4" fillId="35" borderId="10" xfId="54" applyFill="1" applyBorder="1">
      <alignment/>
      <protection/>
    </xf>
    <xf numFmtId="0" fontId="14" fillId="0" borderId="0" xfId="54" applyFont="1">
      <alignment/>
      <protection/>
    </xf>
    <xf numFmtId="0" fontId="9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45" applyNumberFormat="1" applyFont="1" applyAlignment="1" applyProtection="1">
      <alignment/>
      <protection/>
    </xf>
    <xf numFmtId="0" fontId="18" fillId="0" borderId="0" xfId="0" applyFont="1" applyAlignment="1">
      <alignment/>
    </xf>
    <xf numFmtId="0" fontId="0" fillId="35" borderId="0" xfId="0" applyFill="1" applyAlignment="1">
      <alignment/>
    </xf>
    <xf numFmtId="0" fontId="0" fillId="36" borderId="10" xfId="0" applyFill="1" applyBorder="1" applyAlignment="1">
      <alignment/>
    </xf>
    <xf numFmtId="0" fontId="19" fillId="0" borderId="0" xfId="0" applyFont="1" applyAlignment="1">
      <alignment/>
    </xf>
    <xf numFmtId="0" fontId="20" fillId="0" borderId="0" xfId="45" applyFont="1" applyAlignment="1" applyProtection="1">
      <alignment/>
      <protection/>
    </xf>
    <xf numFmtId="0" fontId="7" fillId="0" borderId="0" xfId="0" applyFont="1" applyAlignment="1">
      <alignment/>
    </xf>
    <xf numFmtId="0" fontId="21" fillId="0" borderId="0" xfId="0" applyFont="1" applyAlignment="1" quotePrefix="1">
      <alignment/>
    </xf>
    <xf numFmtId="0" fontId="1" fillId="0" borderId="0" xfId="53" applyFont="1">
      <alignment/>
      <protection/>
    </xf>
    <xf numFmtId="0" fontId="21" fillId="0" borderId="0" xfId="53" applyFont="1">
      <alignment/>
      <protection/>
    </xf>
    <xf numFmtId="0" fontId="21" fillId="0" borderId="0" xfId="53" applyFont="1" applyBorder="1">
      <alignment/>
      <protection/>
    </xf>
    <xf numFmtId="0" fontId="1" fillId="35" borderId="10" xfId="53" applyFont="1" applyFill="1" applyBorder="1">
      <alignment/>
      <protection/>
    </xf>
    <xf numFmtId="0" fontId="1" fillId="37" borderId="10" xfId="53" applyFont="1" applyFill="1" applyBorder="1">
      <alignment/>
      <protection/>
    </xf>
    <xf numFmtId="0" fontId="22" fillId="0" borderId="0" xfId="45" applyNumberFormat="1" applyFont="1" applyAlignment="1" applyProtection="1">
      <alignment/>
      <protection/>
    </xf>
    <xf numFmtId="0" fontId="1" fillId="35" borderId="20" xfId="53" applyFont="1" applyFill="1" applyBorder="1">
      <alignment/>
      <protection/>
    </xf>
    <xf numFmtId="0" fontId="1" fillId="35" borderId="24" xfId="53" applyFont="1" applyFill="1" applyBorder="1">
      <alignment/>
      <protection/>
    </xf>
    <xf numFmtId="0" fontId="1" fillId="35" borderId="24" xfId="0" applyFont="1" applyFill="1" applyBorder="1" applyAlignment="1">
      <alignment/>
    </xf>
    <xf numFmtId="176" fontId="1" fillId="35" borderId="24" xfId="0" applyNumberFormat="1" applyFont="1" applyFill="1" applyBorder="1" applyAlignment="1">
      <alignment/>
    </xf>
    <xf numFmtId="178" fontId="1" fillId="35" borderId="24" xfId="0" applyNumberFormat="1" applyFont="1" applyFill="1" applyBorder="1" applyAlignment="1">
      <alignment/>
    </xf>
    <xf numFmtId="0" fontId="6" fillId="0" borderId="0" xfId="55" applyFont="1">
      <alignment/>
      <protection/>
    </xf>
    <xf numFmtId="0" fontId="1" fillId="0" borderId="0" xfId="55">
      <alignment/>
      <protection/>
    </xf>
    <xf numFmtId="0" fontId="1" fillId="35" borderId="25" xfId="55" applyFill="1" applyBorder="1">
      <alignment/>
      <protection/>
    </xf>
    <xf numFmtId="198" fontId="1" fillId="35" borderId="25" xfId="51" applyNumberFormat="1" applyFill="1" applyBorder="1" applyAlignment="1">
      <alignment/>
    </xf>
    <xf numFmtId="198" fontId="1" fillId="35" borderId="25" xfId="51" applyNumberFormat="1" applyFont="1" applyFill="1" applyBorder="1" applyAlignment="1">
      <alignment/>
    </xf>
    <xf numFmtId="0" fontId="1" fillId="38" borderId="10" xfId="55" applyFill="1" applyBorder="1">
      <alignment/>
      <protection/>
    </xf>
    <xf numFmtId="0" fontId="1" fillId="35" borderId="26" xfId="55" applyFill="1" applyBorder="1">
      <alignment/>
      <protection/>
    </xf>
    <xf numFmtId="198" fontId="1" fillId="35" borderId="26" xfId="51" applyNumberFormat="1" applyFill="1" applyBorder="1" applyAlignment="1">
      <alignment/>
    </xf>
    <xf numFmtId="198" fontId="1" fillId="35" borderId="26" xfId="51" applyNumberFormat="1" applyFont="1" applyFill="1" applyBorder="1" applyAlignment="1">
      <alignment/>
    </xf>
    <xf numFmtId="0" fontId="1" fillId="35" borderId="27" xfId="55" applyFill="1" applyBorder="1">
      <alignment/>
      <protection/>
    </xf>
    <xf numFmtId="198" fontId="1" fillId="35" borderId="27" xfId="51" applyNumberFormat="1" applyFill="1" applyBorder="1" applyAlignment="1">
      <alignment/>
    </xf>
    <xf numFmtId="198" fontId="1" fillId="35" borderId="27" xfId="51" applyNumberFormat="1" applyFont="1" applyFill="1" applyBorder="1" applyAlignment="1">
      <alignment/>
    </xf>
    <xf numFmtId="0" fontId="5" fillId="0" borderId="0" xfId="55" applyFont="1">
      <alignment/>
      <protection/>
    </xf>
    <xf numFmtId="0" fontId="1" fillId="0" borderId="0" xfId="55" applyNumberFormat="1">
      <alignment/>
      <protection/>
    </xf>
    <xf numFmtId="0" fontId="1" fillId="0" borderId="0" xfId="0" applyFont="1" applyAlignment="1">
      <alignment/>
    </xf>
    <xf numFmtId="0" fontId="1" fillId="36" borderId="0" xfId="0" applyFont="1" applyFill="1" applyAlignment="1">
      <alignment/>
    </xf>
    <xf numFmtId="0" fontId="22" fillId="0" borderId="0" xfId="45" applyNumberFormat="1" applyFont="1" applyAlignment="1" applyProtection="1">
      <alignment/>
      <protection/>
    </xf>
    <xf numFmtId="0" fontId="10" fillId="35" borderId="24" xfId="0" applyFont="1" applyFill="1" applyBorder="1" applyAlignment="1">
      <alignment/>
    </xf>
    <xf numFmtId="0" fontId="1" fillId="0" borderId="0" xfId="54" applyFont="1">
      <alignment/>
      <protection/>
    </xf>
    <xf numFmtId="0" fontId="21" fillId="0" borderId="0" xfId="54" applyFont="1">
      <alignment/>
      <protection/>
    </xf>
    <xf numFmtId="0" fontId="1" fillId="36" borderId="10" xfId="54" applyFont="1" applyFill="1" applyBorder="1">
      <alignment/>
      <protection/>
    </xf>
    <xf numFmtId="0" fontId="1" fillId="37" borderId="10" xfId="54" applyFont="1" applyFill="1" applyBorder="1">
      <alignment/>
      <protection/>
    </xf>
    <xf numFmtId="0" fontId="5" fillId="0" borderId="0" xfId="54" applyFont="1">
      <alignment/>
      <protection/>
    </xf>
    <xf numFmtId="0" fontId="1" fillId="0" borderId="0" xfId="54" applyNumberFormat="1" applyFont="1">
      <alignment/>
      <protection/>
    </xf>
    <xf numFmtId="0" fontId="1" fillId="0" borderId="0" xfId="54" applyNumberFormat="1" applyFont="1" quotePrefix="1">
      <alignment/>
      <protection/>
    </xf>
    <xf numFmtId="0" fontId="15" fillId="0" borderId="0" xfId="0" applyFont="1" applyAlignment="1">
      <alignment/>
    </xf>
    <xf numFmtId="0" fontId="6" fillId="34" borderId="0" xfId="0" applyFont="1" applyFill="1" applyBorder="1" applyAlignment="1">
      <alignment/>
    </xf>
    <xf numFmtId="0" fontId="1" fillId="35" borderId="24" xfId="0" applyFont="1" applyFill="1" applyBorder="1" applyAlignment="1">
      <alignment/>
    </xf>
    <xf numFmtId="0" fontId="1" fillId="38" borderId="24" xfId="0" applyFont="1" applyFill="1" applyBorder="1" applyAlignment="1">
      <alignment/>
    </xf>
    <xf numFmtId="10" fontId="1" fillId="35" borderId="10" xfId="0" applyNumberFormat="1" applyFont="1" applyFill="1" applyBorder="1" applyAlignment="1">
      <alignment/>
    </xf>
    <xf numFmtId="0" fontId="17" fillId="39" borderId="0" xfId="0" applyFont="1" applyFill="1" applyAlignment="1">
      <alignment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Monétaire_Noms" xfId="51"/>
    <cellStyle name="Neutre" xfId="52"/>
    <cellStyle name="Normal_decaler" xfId="53"/>
    <cellStyle name="Normal_nomMultiFeuilles" xfId="54"/>
    <cellStyle name="Normal_Noms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3">
    <dxf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sz val="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pivotCacheDefinition" Target="pivotCache/pivotCacheDefinition1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35"/>
          <c:y val="0.13275"/>
          <c:w val="0.8842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GrapheDyn!$B$1</c:f>
              <c:strCache>
                <c:ptCount val="1"/>
                <c:pt idx="0">
                  <c:v>Ca2004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[0]!Mois</c:f>
              <c:strCache/>
            </c:strRef>
          </c:cat>
          <c:val>
            <c:numRef>
              <c:f>[0]!CAF2004</c:f>
              <c:numCache/>
            </c:numRef>
          </c:val>
        </c:ser>
        <c:axId val="51722477"/>
        <c:axId val="62849110"/>
      </c:barChart>
      <c:catAx>
        <c:axId val="51722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49110"/>
        <c:crosses val="autoZero"/>
        <c:auto val="1"/>
        <c:lblOffset val="100"/>
        <c:tickLblSkip val="1"/>
        <c:noMultiLvlLbl val="0"/>
      </c:catAx>
      <c:valAx>
        <c:axId val="62849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224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0</xdr:row>
      <xdr:rowOff>104775</xdr:rowOff>
    </xdr:from>
    <xdr:to>
      <xdr:col>11</xdr:col>
      <xdr:colOff>733425</xdr:colOff>
      <xdr:row>32</xdr:row>
      <xdr:rowOff>38100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3305175" y="104775"/>
          <a:ext cx="4400550" cy="466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Définir des noms de champs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Lorsque des cellules ont étés nommées, elles peuvent être référencées par leur nom. Ainsi, elles deviennent plus lisibles.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Sur l'exemple, nous nommons la cellule E1 (CSG):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1-  Sélectionner E1
</a:t>
          </a:r>
          <a:r>
            <a:rPr lang="en-US" cap="none" sz="8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2 - </a:t>
          </a:r>
          <a:r>
            <a:rPr lang="en-US" cap="none" sz="8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Onglet Formules/Définir un nom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-Frapper le nom:Csg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3-La formule de calcul de la CSG peut s'écrire=</a:t>
          </a:r>
          <a:r>
            <a:rPr lang="en-US" cap="none" sz="8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B7*Csg</a:t>
          </a:r>
        </a:p>
      </xdr:txBody>
    </xdr:sp>
    <xdr:clientData/>
  </xdr:twoCellAnchor>
  <xdr:oneCellAnchor>
    <xdr:from>
      <xdr:col>7</xdr:col>
      <xdr:colOff>352425</xdr:colOff>
      <xdr:row>2</xdr:row>
      <xdr:rowOff>114300</xdr:rowOff>
    </xdr:from>
    <xdr:ext cx="19050" cy="342900"/>
    <xdr:sp>
      <xdr:nvSpPr>
        <xdr:cNvPr id="2" name="Texte 2"/>
        <xdr:cNvSpPr txBox="1">
          <a:spLocks noChangeArrowheads="1"/>
        </xdr:cNvSpPr>
      </xdr:nvSpPr>
      <xdr:spPr>
        <a:xfrm>
          <a:off x="4238625" y="419100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28575</xdr:colOff>
      <xdr:row>5</xdr:row>
      <xdr:rowOff>85725</xdr:rowOff>
    </xdr:from>
    <xdr:to>
      <xdr:col>5</xdr:col>
      <xdr:colOff>152400</xdr:colOff>
      <xdr:row>5</xdr:row>
      <xdr:rowOff>228600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14525" y="819150"/>
          <a:ext cx="581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=B7*Csg</a:t>
          </a:r>
        </a:p>
      </xdr:txBody>
    </xdr:sp>
    <xdr:clientData/>
  </xdr:twoCellAnchor>
  <xdr:twoCellAnchor>
    <xdr:from>
      <xdr:col>3</xdr:col>
      <xdr:colOff>19050</xdr:colOff>
      <xdr:row>5</xdr:row>
      <xdr:rowOff>209550</xdr:rowOff>
    </xdr:from>
    <xdr:to>
      <xdr:col>4</xdr:col>
      <xdr:colOff>47625</xdr:colOff>
      <xdr:row>6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1609725" y="942975"/>
          <a:ext cx="3238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276225</xdr:colOff>
      <xdr:row>8</xdr:row>
      <xdr:rowOff>76200</xdr:rowOff>
    </xdr:from>
    <xdr:to>
      <xdr:col>9</xdr:col>
      <xdr:colOff>581025</xdr:colOff>
      <xdr:row>12</xdr:row>
      <xdr:rowOff>123825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343025"/>
          <a:ext cx="2619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15</xdr:row>
      <xdr:rowOff>66675</xdr:rowOff>
    </xdr:from>
    <xdr:to>
      <xdr:col>9</xdr:col>
      <xdr:colOff>495300</xdr:colOff>
      <xdr:row>28</xdr:row>
      <xdr:rowOff>123825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2352675"/>
          <a:ext cx="2524125" cy="1914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552450</xdr:colOff>
      <xdr:row>21</xdr:row>
      <xdr:rowOff>133350</xdr:rowOff>
    </xdr:from>
    <xdr:to>
      <xdr:col>5</xdr:col>
      <xdr:colOff>561975</xdr:colOff>
      <xdr:row>32</xdr:row>
      <xdr:rowOff>38100</xdr:rowOff>
    </xdr:to>
    <xdr:sp>
      <xdr:nvSpPr>
        <xdr:cNvPr id="7" name="ZoneTexte 11"/>
        <xdr:cNvSpPr txBox="1">
          <a:spLocks noChangeArrowheads="1"/>
        </xdr:cNvSpPr>
      </xdr:nvSpPr>
      <xdr:spPr>
        <a:xfrm>
          <a:off x="552450" y="3276600"/>
          <a:ext cx="235267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Raccourci
</a:t>
          </a:r>
          <a:r>
            <a:rPr lang="en-US" cap="none" sz="8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-Sélectionner E1
</a:t>
          </a:r>
          <a:r>
            <a:rPr lang="en-US" cap="none" sz="8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-Frapper le nom: </a:t>
          </a:r>
          <a:r>
            <a:rPr lang="en-US" cap="none" sz="8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CSG
</a:t>
          </a:r>
          <a:r>
            <a:rPr lang="en-US" cap="none" sz="8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-Valider avec </a:t>
          </a:r>
          <a:r>
            <a:rPr lang="en-US" cap="none" sz="8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Entrée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
</a:t>
          </a:r>
        </a:p>
      </xdr:txBody>
    </xdr:sp>
    <xdr:clientData/>
  </xdr:twoCellAnchor>
  <xdr:twoCellAnchor editAs="oneCell">
    <xdr:from>
      <xdr:col>0</xdr:col>
      <xdr:colOff>647700</xdr:colOff>
      <xdr:row>27</xdr:row>
      <xdr:rowOff>19050</xdr:rowOff>
    </xdr:from>
    <xdr:to>
      <xdr:col>5</xdr:col>
      <xdr:colOff>419100</xdr:colOff>
      <xdr:row>30</xdr:row>
      <xdr:rowOff>66675</xdr:rowOff>
    </xdr:to>
    <xdr:pic>
      <xdr:nvPicPr>
        <xdr:cNvPr id="8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4019550"/>
          <a:ext cx="2114550" cy="4953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114300</xdr:rowOff>
    </xdr:from>
    <xdr:to>
      <xdr:col>9</xdr:col>
      <xdr:colOff>476250</xdr:colOff>
      <xdr:row>1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733675" y="95250"/>
          <a:ext cx="3105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=SOMMEPROD((Service="Marketing")*(Qualif="Q2"))</a:t>
          </a:r>
        </a:p>
      </xdr:txBody>
    </xdr:sp>
    <xdr:clientData/>
  </xdr:twoCellAnchor>
  <xdr:twoCellAnchor>
    <xdr:from>
      <xdr:col>5</xdr:col>
      <xdr:colOff>161925</xdr:colOff>
      <xdr:row>2</xdr:row>
      <xdr:rowOff>9525</xdr:rowOff>
    </xdr:from>
    <xdr:to>
      <xdr:col>5</xdr:col>
      <xdr:colOff>161925</xdr:colOff>
      <xdr:row>2</xdr:row>
      <xdr:rowOff>123825</xdr:rowOff>
    </xdr:to>
    <xdr:sp>
      <xdr:nvSpPr>
        <xdr:cNvPr id="2" name="Line 3"/>
        <xdr:cNvSpPr>
          <a:spLocks/>
        </xdr:cNvSpPr>
      </xdr:nvSpPr>
      <xdr:spPr>
        <a:xfrm>
          <a:off x="2914650" y="2762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</xdr:row>
      <xdr:rowOff>28575</xdr:rowOff>
    </xdr:from>
    <xdr:to>
      <xdr:col>11</xdr:col>
      <xdr:colOff>342900</xdr:colOff>
      <xdr:row>25</xdr:row>
      <xdr:rowOff>9525</xdr:rowOff>
    </xdr:to>
    <xdr:sp>
      <xdr:nvSpPr>
        <xdr:cNvPr id="3" name="ZoneTexte 5"/>
        <xdr:cNvSpPr txBox="1">
          <a:spLocks noChangeArrowheads="1"/>
        </xdr:cNvSpPr>
      </xdr:nvSpPr>
      <xdr:spPr>
        <a:xfrm>
          <a:off x="4057650" y="428625"/>
          <a:ext cx="3171825" cy="2914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Nommer salaire le champ B4:B13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-Sélectionner B4:B10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Onglet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Formule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/Définir un nom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7</xdr:col>
      <xdr:colOff>314325</xdr:colOff>
      <xdr:row>8</xdr:row>
      <xdr:rowOff>123825</xdr:rowOff>
    </xdr:from>
    <xdr:to>
      <xdr:col>10</xdr:col>
      <xdr:colOff>533400</xdr:colOff>
      <xdr:row>23</xdr:row>
      <xdr:rowOff>28575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190625"/>
          <a:ext cx="2505075" cy="1905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876300</xdr:colOff>
      <xdr:row>1</xdr:row>
      <xdr:rowOff>47625</xdr:rowOff>
    </xdr:from>
    <xdr:to>
      <xdr:col>5</xdr:col>
      <xdr:colOff>514350</xdr:colOff>
      <xdr:row>20</xdr:row>
      <xdr:rowOff>95250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876300" y="180975"/>
          <a:ext cx="3571875" cy="2619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Liste des noms de champs dans le tableur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-Onglet Formules/Utiliser dans la formule/Coller la liste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 editAs="oneCell">
    <xdr:from>
      <xdr:col>1</xdr:col>
      <xdr:colOff>19050</xdr:colOff>
      <xdr:row>6</xdr:row>
      <xdr:rowOff>76200</xdr:rowOff>
    </xdr:from>
    <xdr:to>
      <xdr:col>3</xdr:col>
      <xdr:colOff>723900</xdr:colOff>
      <xdr:row>18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14400"/>
          <a:ext cx="2133600" cy="1590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2</xdr:row>
      <xdr:rowOff>0</xdr:rowOff>
    </xdr:from>
    <xdr:to>
      <xdr:col>8</xdr:col>
      <xdr:colOff>238125</xdr:colOff>
      <xdr:row>9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09900" y="323850"/>
          <a:ext cx="332422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Nom Local à un onglet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-Sélectionner la cellule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Insertion/Nom/Défnir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-Frapper 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NomLocal!Salaire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0</xdr:row>
      <xdr:rowOff>142875</xdr:rowOff>
    </xdr:from>
    <xdr:to>
      <xdr:col>16</xdr:col>
      <xdr:colOff>714375</xdr:colOff>
      <xdr:row>2</xdr:row>
      <xdr:rowOff>19050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658100" y="142875"/>
          <a:ext cx="14478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=SOMME(monchamp)</a:t>
          </a:r>
        </a:p>
      </xdr:txBody>
    </xdr:sp>
    <xdr:clientData/>
  </xdr:twoCellAnchor>
  <xdr:twoCellAnchor>
    <xdr:from>
      <xdr:col>12</xdr:col>
      <xdr:colOff>19050</xdr:colOff>
      <xdr:row>3</xdr:row>
      <xdr:rowOff>104775</xdr:rowOff>
    </xdr:from>
    <xdr:to>
      <xdr:col>16</xdr:col>
      <xdr:colOff>638175</xdr:colOff>
      <xdr:row>15</xdr:row>
      <xdr:rowOff>66675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133975" y="552450"/>
          <a:ext cx="3895725" cy="1704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Champ dynamique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Insertion/Nom/Définir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MonChamp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=DECALER($B$2;0;0;NBVAL($B:$B)-1;$M$2)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ou écrire en O4 la formule: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=SOMME(DECALER(B2;;;NBVAL(B:B);M2))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16</xdr:row>
      <xdr:rowOff>19050</xdr:rowOff>
    </xdr:from>
    <xdr:to>
      <xdr:col>14</xdr:col>
      <xdr:colOff>304800</xdr:colOff>
      <xdr:row>31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81475" y="2305050"/>
          <a:ext cx="4181475" cy="2143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Nom de champ dynamique
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Si on ajoute des lignes dans la BD, le champ du TC s'adapte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</a:t>
          </a:r>
          <a:r>
            <a:rPr lang="en-US" cap="none" sz="9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on ne peut pas créer de groupes avec des cellules videsdans la BD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1-Nommer la base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Sélectionner la base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Insertion/Nom/Définir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Mabd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=DECALER($A$1;;;NBVAL($A:$A);6)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2- Lors de la création du TC, spécifier le nom de champ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0</xdr:row>
      <xdr:rowOff>95250</xdr:rowOff>
    </xdr:from>
    <xdr:to>
      <xdr:col>7</xdr:col>
      <xdr:colOff>276225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85950" y="95250"/>
        <a:ext cx="33432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733425</xdr:colOff>
      <xdr:row>17</xdr:row>
      <xdr:rowOff>95250</xdr:rowOff>
    </xdr:from>
    <xdr:to>
      <xdr:col>10</xdr:col>
      <xdr:colOff>9525</xdr:colOff>
      <xdr:row>31</xdr:row>
      <xdr:rowOff>57150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876425" y="2638425"/>
          <a:ext cx="537210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Nom de champ variable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Si on ajoute un mois, le graphe s'adapte automatiquement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1- Créer le graphe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2- Nommer le champ A2:A7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Mois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et le champ B2:B7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Caf2004 avec Insertion/Nom/Définir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=DECALER(GrapheDyn!$A$2;0;0;NBVAL(GrapheDyn!$A:$A))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=DECALER(GrapheDyn!$B$2;0;0;NBVAL(GrapheDyn!$B:$B)-1)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3-Sélectionner le graphe: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Dans la barre de formule, remplacer les champs par Mois et CAF2004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=SERIE(GrapheDyn!$B$1;NomChampVariable.xls!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Mois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;NomChampVariable.xls!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CAF2004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;1)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0</xdr:row>
      <xdr:rowOff>76200</xdr:rowOff>
    </xdr:from>
    <xdr:to>
      <xdr:col>5</xdr:col>
      <xdr:colOff>504825</xdr:colOff>
      <xdr:row>1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95550" y="76200"/>
          <a:ext cx="1019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=SOMME(CA3D)</a:t>
          </a:r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4</xdr:col>
      <xdr:colOff>323850</xdr:colOff>
      <xdr:row>1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2171700" y="152400"/>
          <a:ext cx="3238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819150</xdr:colOff>
      <xdr:row>0</xdr:row>
      <xdr:rowOff>85725</xdr:rowOff>
    </xdr:from>
    <xdr:to>
      <xdr:col>10</xdr:col>
      <xdr:colOff>85725</xdr:colOff>
      <xdr:row>10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67250" y="85725"/>
          <a:ext cx="3362325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On nomme un champ en 3D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Insertion/Nom/définir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Frapper un nom (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CA3D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)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-Cliquer dans 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référence à 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-Appuyer sur 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Maj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-Cliquer sur 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juin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=Janvier:Juin!$B$2:$B$5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142875</xdr:rowOff>
    </xdr:from>
    <xdr:to>
      <xdr:col>12</xdr:col>
      <xdr:colOff>19050</xdr:colOff>
      <xdr:row>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33925" y="142875"/>
          <a:ext cx="442912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Pour avoir le même nom de champ sur plusieurs feuilles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Nom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:ca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Fait référence à: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=INDIRECT("C2:C4")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mabd" sheet="BdDyn"/>
  </cacheSource>
  <cacheFields count="6">
    <cacheField name="Nom">
      <sharedItems containsMixedTypes="0" count="30">
        <s v="Nom1"/>
        <s v="Nom2"/>
        <s v="Nom3"/>
        <s v="Nom4"/>
        <s v="Nom5"/>
        <s v="Nom6"/>
        <s v="Nom7"/>
        <s v="Nom8"/>
        <s v="Nom9"/>
        <s v="Nom10"/>
        <s v="Nom11"/>
        <s v="Nom12"/>
        <s v="Nom13"/>
        <s v="Nom14"/>
        <s v="Nom15"/>
        <s v="Nom16"/>
        <s v="Nom17"/>
        <s v="Nom18"/>
        <s v="Nom19"/>
        <s v="Nom20"/>
        <s v="Nom21"/>
        <s v="Nom22"/>
        <s v="Nom23"/>
        <s v="Nom24"/>
        <s v="Nom25"/>
        <s v="Nom26"/>
        <s v="Nom27"/>
        <s v="Nom28"/>
        <s v="Nom29"/>
        <s v="Nom30"/>
      </sharedItems>
    </cacheField>
    <cacheField name="Service">
      <sharedItems containsMixedTypes="0" count="3">
        <s v="Compta"/>
        <s v="Etudes"/>
        <s v="Fabric"/>
      </sharedItems>
    </cacheField>
    <cacheField name="Salaire">
      <sharedItems containsSemiMixedTypes="0" containsString="0" containsMixedTypes="0" containsNumber="1" count="29">
        <n v="2300"/>
        <n v="2100"/>
        <n v="2150"/>
        <n v="1950"/>
        <n v="1875"/>
        <n v="1775"/>
        <n v="1675"/>
        <n v="1575"/>
        <n v="2500"/>
        <n v="2000"/>
        <n v="1996.36363636364"/>
        <n v="1992.72727272727"/>
        <n v="1989.09090909091"/>
        <n v="1985.45454545455"/>
        <n v="1981.81818181818"/>
        <n v="1978.18181818182"/>
        <n v="1974.54545454546"/>
        <n v="1970.90909090909"/>
        <n v="1967.27272727273"/>
        <n v="1963.63636363637"/>
        <n v="1960"/>
        <n v="1956.36363636364"/>
        <n v="1952.72727272727"/>
        <n v="1949.09090909091"/>
        <n v="1945.45454545455"/>
        <n v="1941.81818181818"/>
        <n v="1938.18181818182"/>
        <n v="1934.54545454546"/>
        <n v="1935.54545454546"/>
      </sharedItems>
    </cacheField>
    <cacheField name="Sexe">
      <sharedItems containsMixedTypes="0" count="3">
        <s v="F"/>
        <s v="H"/>
        <s v="A"/>
      </sharedItems>
    </cacheField>
    <cacheField name="Naissance">
      <sharedItems containsSemiMixedTypes="0" containsNonDate="0" containsDate="1" containsString="0" containsMixedTypes="0" count="30">
        <d v="1976-03-25T00:00:00.000"/>
        <d v="1962-05-20T00:00:00.000"/>
        <d v="1976-06-14T00:00:00.000"/>
        <d v="1959-02-15T00:00:00.000"/>
        <d v="1959-07-30T00:00:00.000"/>
        <d v="1960-08-05T00:00:00.000"/>
        <d v="1957-01-30T00:00:00.000"/>
        <d v="1949-10-20T00:00:00.000"/>
        <d v="1948-07-27T00:00:00.000"/>
        <d v="1960-04-25T00:00:00.000"/>
        <d v="1978-03-31T00:00:00.000"/>
        <d v="1949-10-08T00:00:00.000"/>
        <d v="1952-03-17T00:00:00.000"/>
        <d v="1985-01-26T00:00:00.000"/>
        <d v="1974-10-16T00:00:00.000"/>
        <d v="1976-01-15T00:00:00.000"/>
        <d v="1963-12-11T00:00:00.000"/>
        <d v="1965-01-03T00:00:00.000"/>
        <d v="1945-07-03T00:00:00.000"/>
        <d v="1978-08-20T00:00:00.000"/>
        <d v="1956-03-31T00:00:00.000"/>
        <d v="1977-09-16T00:00:00.000"/>
        <d v="1977-04-20T00:00:00.000"/>
        <d v="1979-02-03T00:00:00.000"/>
        <d v="1960-03-16T00:00:00.000"/>
        <d v="1954-06-01T00:00:00.000"/>
        <d v="1981-07-12T00:00:00.000"/>
        <d v="1955-05-12T00:00:00.000"/>
        <d v="1959-11-29T00:00:00.000"/>
        <d v="1959-11-30T00:00:00.000"/>
      </sharedItems>
    </cacheField>
    <cacheField name="age">
      <sharedItems containsSemiMixedTypes="0" containsString="0" containsMixedTypes="0" containsNumber="1" containsInteger="1" count="21">
        <n v="31"/>
        <n v="45"/>
        <n v="48"/>
        <n v="47"/>
        <n v="46"/>
        <n v="50"/>
        <n v="57"/>
        <n v="58"/>
        <n v="29"/>
        <n v="55"/>
        <n v="22"/>
        <n v="32"/>
        <n v="43"/>
        <n v="42"/>
        <n v="61"/>
        <n v="28"/>
        <n v="51"/>
        <n v="30"/>
        <n v="53"/>
        <n v="25"/>
        <n v="52"/>
      </sharedItems>
      <fieldGroup base="5">
        <rangePr groupBy="range" autoEnd="0" autoStart="0" startNum="15" endNum="65" groupInterval="5"/>
        <groupItems count="12">
          <s v="&lt;15"/>
          <s v="15-19"/>
          <s v="20-24"/>
          <s v="25-29"/>
          <s v="30-34"/>
          <s v="35-39"/>
          <s v="40-44"/>
          <s v="45-49"/>
          <s v="50-54"/>
          <s v="55-59"/>
          <s v="60-65"/>
          <s v="&gt;65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3" autoFormatId="4115" applyNumberFormats="1" applyBorderFormats="1" applyFontFormats="1" applyPatternFormats="1" applyAlignmentFormats="1" applyWidthHeightFormats="0" dataCaption="Donn?es" showMissing="1" preserveFormatting="1" useAutoFormatting="1" itemPrintTitles="1" compactData="0" updatedVersion="2" indent="0" showMemberPropertyTips="1">
  <location ref="H1:K11" firstHeaderRow="1" firstDataRow="2" firstDataCol="1"/>
  <pivotFields count="6">
    <pivotField dataField="1" compact="0" outline="0" subtotalTop="0" showAll="0"/>
    <pivotField compact="0" outline="0" subtotalTop="0" showAll="0"/>
    <pivotField compact="0" outline="0" subtotalTop="0" showAll="0" numFmtId="176"/>
    <pivotField axis="axisCol" compact="0" outline="0" subtotalTop="0" showAll="0">
      <items count="4">
        <item x="0"/>
        <item x="1"/>
        <item m="1" x="2"/>
        <item t="default"/>
      </items>
    </pivotField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5"/>
  </rowFields>
  <rowItems count="9"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Nombre de Nom" fld="0" subtotal="count" baseField="0" baseItem="0"/>
  </dataFields>
  <formats count="7">
    <format dxfId="1">
      <pivotArea outline="0" fieldPosition="0"/>
    </format>
    <format dxfId="1">
      <pivotArea outline="0" fieldPosition="0" axis="axisRow" dataOnly="0" field="5" labelOnly="1" type="button"/>
    </format>
    <format dxfId="1">
      <pivotArea outline="0" fieldPosition="0" dataOnly="0" labelOnly="1">
        <references count="1">
          <reference field="5" count="1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3" count="0"/>
        </references>
      </pivotArea>
    </format>
    <format dxfId="1">
      <pivotArea outline="0" fieldPosition="0" dataOnly="0" grandCol="1" labelOnly="1"/>
    </format>
    <format dxfId="2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Relationship Id="rId3" Type="http://schemas.openxmlformats.org/officeDocument/2006/relationships/pivotTable" Target="../pivotTables/pivotTable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B23"/>
  <sheetViews>
    <sheetView showGridLines="0" tabSelected="1" zoomScalePageLayoutView="0" workbookViewId="0" topLeftCell="A1">
      <selection activeCell="B2" sqref="B2"/>
    </sheetView>
  </sheetViews>
  <sheetFormatPr defaultColWidth="11.421875" defaultRowHeight="12.75"/>
  <cols>
    <col min="1" max="1" width="8.7109375" style="35" customWidth="1"/>
    <col min="2" max="2" width="36.57421875" style="35" customWidth="1"/>
    <col min="3" max="16384" width="11.421875" style="35" customWidth="1"/>
  </cols>
  <sheetData>
    <row r="2" ht="14.25">
      <c r="B2" s="86" t="s">
        <v>58</v>
      </c>
    </row>
    <row r="4" ht="15">
      <c r="B4" s="36"/>
    </row>
    <row r="5" ht="12.75">
      <c r="B5" s="41"/>
    </row>
    <row r="6" ht="12.75">
      <c r="B6" s="41"/>
    </row>
    <row r="7" spans="1:2" ht="12.75">
      <c r="A7" s="41"/>
      <c r="B7" s="42" t="s">
        <v>53</v>
      </c>
    </row>
    <row r="8" spans="1:2" ht="12.75">
      <c r="A8" s="41"/>
      <c r="B8" s="42" t="s">
        <v>102</v>
      </c>
    </row>
    <row r="9" spans="1:2" ht="12.75">
      <c r="A9" s="41"/>
      <c r="B9" s="42" t="s">
        <v>61</v>
      </c>
    </row>
    <row r="10" spans="1:2" ht="12.75">
      <c r="A10" s="41"/>
      <c r="B10" s="42" t="s">
        <v>115</v>
      </c>
    </row>
    <row r="11" spans="1:2" ht="12.75">
      <c r="A11" s="41"/>
      <c r="B11" s="42" t="s">
        <v>55</v>
      </c>
    </row>
    <row r="12" spans="1:2" ht="12.75">
      <c r="A12" s="41"/>
      <c r="B12" s="42" t="s">
        <v>56</v>
      </c>
    </row>
    <row r="13" spans="1:2" ht="12.75">
      <c r="A13" s="41"/>
      <c r="B13" s="42" t="s">
        <v>57</v>
      </c>
    </row>
    <row r="14" spans="1:2" ht="12.75">
      <c r="A14" s="41"/>
      <c r="B14" s="42" t="s">
        <v>63</v>
      </c>
    </row>
    <row r="15" spans="1:2" ht="12.75">
      <c r="A15" s="41"/>
      <c r="B15" s="42" t="s">
        <v>54</v>
      </c>
    </row>
    <row r="23" ht="12.75">
      <c r="B23" s="38"/>
    </row>
  </sheetData>
  <sheetProtection/>
  <hyperlinks>
    <hyperlink ref="B7" location="'NomsChamps'!A1" display="NomsChamps"/>
    <hyperlink ref="B15" location="'Noms3D'!A1" display="Noms3D"/>
    <hyperlink ref="B11" location="'ChampDynamique'!A1" display="ChampDynamique"/>
    <hyperlink ref="B12" location="'BdDyn'!A1" display="BdDyn"/>
    <hyperlink ref="B13" location="'GrapheDyn'!A1" display="GrapheDyn"/>
    <hyperlink ref="B9" location="NomLocal!A1" display="NomLocal!A1"/>
    <hyperlink ref="B14" location="NChamp1!A1" display="NChamp1!A1"/>
    <hyperlink ref="B8" location="NomsChamps2!A1" display="NomsChamps2!A1"/>
    <hyperlink ref="B10" location="'Liste des noms'!A1" display="'Liste des noms'!A1"/>
  </hyperlinks>
  <printOptions/>
  <pageMargins left="0.787401575" right="0.787401575" top="0.984251969" bottom="0.984251969" header="0.4921259845" footer="0.4921259845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B2" sqref="B2:B5"/>
    </sheetView>
  </sheetViews>
  <sheetFormatPr defaultColWidth="12.57421875" defaultRowHeight="12.75"/>
  <cols>
    <col min="1" max="3" width="12.57421875" style="25" customWidth="1"/>
    <col min="4" max="4" width="7.140625" style="25" customWidth="1"/>
    <col min="5" max="16384" width="12.57421875" style="25" customWidth="1"/>
  </cols>
  <sheetData>
    <row r="1" ht="12.75">
      <c r="B1" s="24" t="s">
        <v>50</v>
      </c>
    </row>
    <row r="2" spans="1:2" ht="12.75">
      <c r="A2" s="31" t="s">
        <v>30</v>
      </c>
      <c r="B2" s="30">
        <v>124</v>
      </c>
    </row>
    <row r="3" spans="1:2" ht="12.75">
      <c r="A3" s="31" t="s">
        <v>31</v>
      </c>
      <c r="B3" s="30">
        <v>124</v>
      </c>
    </row>
    <row r="4" spans="1:2" ht="12.75">
      <c r="A4" s="31" t="s">
        <v>32</v>
      </c>
      <c r="B4" s="30">
        <v>124</v>
      </c>
    </row>
    <row r="5" spans="1:2" ht="12.75">
      <c r="A5" s="31" t="s">
        <v>33</v>
      </c>
      <c r="B5" s="30">
        <v>124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B11" sqref="B11"/>
    </sheetView>
  </sheetViews>
  <sheetFormatPr defaultColWidth="12.57421875" defaultRowHeight="12.75"/>
  <cols>
    <col min="1" max="3" width="12.57421875" style="25" customWidth="1"/>
    <col min="4" max="4" width="7.140625" style="25" customWidth="1"/>
    <col min="5" max="16384" width="12.57421875" style="25" customWidth="1"/>
  </cols>
  <sheetData>
    <row r="1" ht="12.75">
      <c r="B1" s="24" t="s">
        <v>50</v>
      </c>
    </row>
    <row r="2" spans="1:2" ht="12.75">
      <c r="A2" s="31" t="s">
        <v>30</v>
      </c>
      <c r="B2" s="30">
        <v>124</v>
      </c>
    </row>
    <row r="3" spans="1:2" ht="12.75">
      <c r="A3" s="31" t="s">
        <v>31</v>
      </c>
      <c r="B3" s="30">
        <v>124</v>
      </c>
    </row>
    <row r="4" spans="1:2" ht="12.75">
      <c r="A4" s="31" t="s">
        <v>32</v>
      </c>
      <c r="B4" s="30">
        <v>124</v>
      </c>
    </row>
    <row r="5" spans="1:2" ht="12.75">
      <c r="A5" s="31" t="s">
        <v>33</v>
      </c>
      <c r="B5" s="30">
        <v>124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B11" sqref="B11"/>
    </sheetView>
  </sheetViews>
  <sheetFormatPr defaultColWidth="12.57421875" defaultRowHeight="12.75"/>
  <cols>
    <col min="1" max="3" width="12.57421875" style="25" customWidth="1"/>
    <col min="4" max="4" width="7.140625" style="25" customWidth="1"/>
    <col min="5" max="16384" width="12.57421875" style="25" customWidth="1"/>
  </cols>
  <sheetData>
    <row r="1" ht="12.75">
      <c r="B1" s="24" t="s">
        <v>50</v>
      </c>
    </row>
    <row r="2" spans="1:2" ht="12.75">
      <c r="A2" s="25" t="s">
        <v>30</v>
      </c>
      <c r="B2" s="30">
        <v>125</v>
      </c>
    </row>
    <row r="3" spans="1:2" ht="12.75">
      <c r="A3" s="25" t="s">
        <v>31</v>
      </c>
      <c r="B3" s="30">
        <v>125</v>
      </c>
    </row>
    <row r="4" spans="1:2" ht="12.75">
      <c r="A4" s="25" t="s">
        <v>32</v>
      </c>
      <c r="B4" s="30">
        <v>125</v>
      </c>
    </row>
    <row r="5" spans="1:2" ht="12.75">
      <c r="A5" s="25" t="s">
        <v>33</v>
      </c>
      <c r="B5" s="30">
        <v>125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B3" sqref="B3"/>
    </sheetView>
  </sheetViews>
  <sheetFormatPr defaultColWidth="12.57421875" defaultRowHeight="12.75"/>
  <cols>
    <col min="1" max="16384" width="12.57421875" style="25" customWidth="1"/>
  </cols>
  <sheetData>
    <row r="1" ht="12.75">
      <c r="B1" s="26" t="s">
        <v>50</v>
      </c>
    </row>
    <row r="2" spans="1:2" ht="12.75">
      <c r="A2" s="25" t="s">
        <v>30</v>
      </c>
      <c r="B2" s="30">
        <v>156</v>
      </c>
    </row>
    <row r="3" spans="1:2" ht="12.75">
      <c r="A3" s="25" t="s">
        <v>31</v>
      </c>
      <c r="B3" s="30">
        <v>100</v>
      </c>
    </row>
    <row r="4" spans="1:2" ht="12.75">
      <c r="A4" s="25" t="s">
        <v>32</v>
      </c>
      <c r="B4" s="30">
        <v>100</v>
      </c>
    </row>
    <row r="5" spans="1:2" ht="12.75">
      <c r="A5" s="25" t="s">
        <v>33</v>
      </c>
      <c r="B5" s="30">
        <v>100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B11" sqref="B11"/>
    </sheetView>
  </sheetViews>
  <sheetFormatPr defaultColWidth="12.57421875" defaultRowHeight="12.75"/>
  <cols>
    <col min="1" max="16384" width="12.57421875" style="25" customWidth="1"/>
  </cols>
  <sheetData>
    <row r="1" ht="12.75">
      <c r="B1" s="26" t="s">
        <v>50</v>
      </c>
    </row>
    <row r="2" spans="1:2" ht="12.75">
      <c r="A2" s="25" t="s">
        <v>30</v>
      </c>
      <c r="B2" s="30">
        <v>100</v>
      </c>
    </row>
    <row r="3" spans="1:2" ht="12.75">
      <c r="A3" s="25" t="s">
        <v>31</v>
      </c>
      <c r="B3" s="30">
        <v>100</v>
      </c>
    </row>
    <row r="4" spans="1:2" ht="12.75">
      <c r="A4" s="25" t="s">
        <v>32</v>
      </c>
      <c r="B4" s="30">
        <v>100</v>
      </c>
    </row>
    <row r="5" spans="1:2" ht="12.75">
      <c r="A5" s="25" t="s">
        <v>33</v>
      </c>
      <c r="B5" s="30">
        <v>100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B11" sqref="B11"/>
    </sheetView>
  </sheetViews>
  <sheetFormatPr defaultColWidth="12.57421875" defaultRowHeight="12.75"/>
  <cols>
    <col min="1" max="16384" width="12.57421875" style="25" customWidth="1"/>
  </cols>
  <sheetData>
    <row r="1" ht="12.75">
      <c r="B1" s="26" t="s">
        <v>50</v>
      </c>
    </row>
    <row r="2" spans="1:2" ht="12.75">
      <c r="A2" s="25" t="s">
        <v>30</v>
      </c>
      <c r="B2" s="30">
        <v>100</v>
      </c>
    </row>
    <row r="3" spans="1:2" ht="12.75">
      <c r="A3" s="25" t="s">
        <v>31</v>
      </c>
      <c r="B3" s="30">
        <v>100</v>
      </c>
    </row>
    <row r="4" spans="1:2" ht="12.75">
      <c r="A4" s="25" t="s">
        <v>32</v>
      </c>
      <c r="B4" s="30">
        <v>100</v>
      </c>
    </row>
    <row r="5" spans="1:2" ht="12.75">
      <c r="A5" s="25" t="s">
        <v>33</v>
      </c>
      <c r="B5" s="30">
        <v>100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C1:E4"/>
  <sheetViews>
    <sheetView showGridLines="0" zoomScalePageLayoutView="0" workbookViewId="0" topLeftCell="A1">
      <selection activeCell="E2" sqref="E2"/>
    </sheetView>
  </sheetViews>
  <sheetFormatPr defaultColWidth="11.421875" defaultRowHeight="12.75"/>
  <sheetData>
    <row r="1" ht="12.75">
      <c r="C1" t="s">
        <v>50</v>
      </c>
    </row>
    <row r="2" spans="3:5" ht="12.75">
      <c r="C2" s="39">
        <v>100</v>
      </c>
      <c r="E2" s="40">
        <f>SUM(ca)</f>
        <v>300</v>
      </c>
    </row>
    <row r="3" ht="12.75">
      <c r="C3" s="39">
        <v>100</v>
      </c>
    </row>
    <row r="4" ht="12.75">
      <c r="C4" s="39">
        <v>100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E4"/>
  <sheetViews>
    <sheetView showGridLines="0" zoomScalePageLayoutView="0" workbookViewId="0" topLeftCell="A1">
      <selection activeCell="A32" sqref="A32"/>
    </sheetView>
  </sheetViews>
  <sheetFormatPr defaultColWidth="11.421875" defaultRowHeight="12.75"/>
  <sheetData>
    <row r="1" ht="12.75">
      <c r="C1" t="s">
        <v>62</v>
      </c>
    </row>
    <row r="2" spans="3:5" ht="12.75">
      <c r="C2" s="39">
        <v>11</v>
      </c>
      <c r="E2" s="40">
        <f>SUM(ca)</f>
        <v>66</v>
      </c>
    </row>
    <row r="3" ht="12.75">
      <c r="C3" s="39">
        <v>22</v>
      </c>
    </row>
    <row r="4" ht="12.75">
      <c r="C4" s="39">
        <v>33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C1:E4"/>
  <sheetViews>
    <sheetView showGridLines="0" zoomScalePageLayoutView="0" workbookViewId="0" topLeftCell="A1">
      <selection activeCell="F25" sqref="F25"/>
    </sheetView>
  </sheetViews>
  <sheetFormatPr defaultColWidth="11.421875" defaultRowHeight="12.75"/>
  <sheetData>
    <row r="1" ht="12.75">
      <c r="C1" t="s">
        <v>62</v>
      </c>
    </row>
    <row r="2" spans="3:5" ht="12.75">
      <c r="C2" s="39">
        <v>88</v>
      </c>
      <c r="E2" s="40">
        <f>SUM(ca)</f>
        <v>132</v>
      </c>
    </row>
    <row r="3" ht="12.75">
      <c r="C3" s="39">
        <v>11</v>
      </c>
    </row>
    <row r="4" ht="12.75">
      <c r="C4" s="39">
        <v>33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10.28125" style="9" bestFit="1" customWidth="1"/>
    <col min="2" max="2" width="8.00390625" style="9" bestFit="1" customWidth="1"/>
    <col min="3" max="3" width="5.57421875" style="9" bestFit="1" customWidth="1"/>
    <col min="4" max="4" width="4.421875" style="9" bestFit="1" customWidth="1"/>
    <col min="5" max="5" width="6.8515625" style="9" bestFit="1" customWidth="1"/>
    <col min="6" max="16384" width="11.57421875" style="9" customWidth="1"/>
  </cols>
  <sheetData>
    <row r="1" spans="1:5" ht="11.25">
      <c r="A1" s="27"/>
      <c r="D1" s="29" t="s">
        <v>43</v>
      </c>
      <c r="E1" s="85">
        <v>0.06</v>
      </c>
    </row>
    <row r="3" ht="11.25"/>
    <row r="4" ht="11.25"/>
    <row r="5" ht="11.25"/>
    <row r="6" spans="1:3" ht="19.5" customHeight="1">
      <c r="A6" s="82" t="s">
        <v>17</v>
      </c>
      <c r="B6" s="82" t="s">
        <v>18</v>
      </c>
      <c r="C6" s="82" t="s">
        <v>43</v>
      </c>
    </row>
    <row r="7" spans="1:3" ht="11.25">
      <c r="A7" s="83" t="s">
        <v>28</v>
      </c>
      <c r="B7" s="83">
        <v>10000</v>
      </c>
      <c r="C7" s="84">
        <f aca="true" t="shared" si="0" ref="C7:C14">B7*Csg</f>
        <v>600</v>
      </c>
    </row>
    <row r="8" spans="1:3" ht="11.25">
      <c r="A8" s="83" t="s">
        <v>44</v>
      </c>
      <c r="B8" s="83">
        <v>13000</v>
      </c>
      <c r="C8" s="84">
        <f t="shared" si="0"/>
        <v>780</v>
      </c>
    </row>
    <row r="9" spans="1:3" ht="11.25">
      <c r="A9" s="83" t="s">
        <v>45</v>
      </c>
      <c r="B9" s="83">
        <v>17000</v>
      </c>
      <c r="C9" s="84">
        <f t="shared" si="0"/>
        <v>1020</v>
      </c>
    </row>
    <row r="10" spans="1:3" ht="11.25">
      <c r="A10" s="83" t="s">
        <v>46</v>
      </c>
      <c r="B10" s="83">
        <v>12000</v>
      </c>
      <c r="C10" s="84">
        <f t="shared" si="0"/>
        <v>720</v>
      </c>
    </row>
    <row r="11" spans="1:3" ht="11.25">
      <c r="A11" s="83" t="s">
        <v>47</v>
      </c>
      <c r="B11" s="83">
        <v>21000</v>
      </c>
      <c r="C11" s="84">
        <f t="shared" si="0"/>
        <v>1260</v>
      </c>
    </row>
    <row r="12" spans="1:3" ht="11.25">
      <c r="A12" s="83" t="s">
        <v>45</v>
      </c>
      <c r="B12" s="83">
        <v>12500</v>
      </c>
      <c r="C12" s="84">
        <f t="shared" si="0"/>
        <v>750</v>
      </c>
    </row>
    <row r="13" spans="1:3" ht="11.25">
      <c r="A13" s="83" t="s">
        <v>48</v>
      </c>
      <c r="B13" s="83">
        <v>16000</v>
      </c>
      <c r="C13" s="84">
        <f t="shared" si="0"/>
        <v>960</v>
      </c>
    </row>
    <row r="14" spans="1:3" ht="11.25">
      <c r="A14" s="83" t="s">
        <v>49</v>
      </c>
      <c r="B14" s="83">
        <v>23000</v>
      </c>
      <c r="C14" s="84">
        <f t="shared" si="0"/>
        <v>1380</v>
      </c>
    </row>
    <row r="16" ht="11.25"/>
    <row r="17" ht="11.25"/>
    <row r="18" ht="11.25"/>
    <row r="19" ht="11.25"/>
    <row r="20" ht="11.25">
      <c r="G20" s="33"/>
    </row>
    <row r="21" spans="7:8" ht="11.25">
      <c r="G21" s="34"/>
      <c r="H21" s="32"/>
    </row>
    <row r="22" spans="7:8" ht="11.25">
      <c r="G22" s="34"/>
      <c r="H22" s="32"/>
    </row>
    <row r="23" spans="7:8" ht="11.25">
      <c r="G23" s="34"/>
      <c r="H23" s="32"/>
    </row>
    <row r="24" spans="7:8" ht="11.25">
      <c r="G24" s="34"/>
      <c r="H24" s="32"/>
    </row>
    <row r="25" spans="7:8" ht="11.25">
      <c r="G25" s="34"/>
      <c r="H25" s="32"/>
    </row>
    <row r="26" ht="11.25">
      <c r="H26" s="32"/>
    </row>
    <row r="27" spans="7:8" ht="11.25">
      <c r="G27" s="34"/>
      <c r="H27" s="32"/>
    </row>
    <row r="28" ht="11.25"/>
    <row r="29" ht="11.25"/>
    <row r="30" ht="12.75">
      <c r="D30" s="43"/>
    </row>
    <row r="31" ht="11.25">
      <c r="D31" s="44"/>
    </row>
    <row r="32" ht="11.25">
      <c r="D32" s="44"/>
    </row>
    <row r="33" spans="4:15" ht="12.75">
      <c r="D33" s="44"/>
      <c r="O33" s="37" t="s">
        <v>59</v>
      </c>
    </row>
  </sheetData>
  <sheetProtection/>
  <hyperlinks>
    <hyperlink ref="O33" location="Accueil!A1" display="Accueil!A1"/>
  </hyperlinks>
  <printOptions/>
  <pageMargins left="0.787401575" right="0.787401575" top="0.984251969" bottom="0.984251969" header="0.4921259845" footer="0.4921259845"/>
  <pageSetup horizontalDpi="300" verticalDpi="300" orientation="landscape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7"/>
  <sheetViews>
    <sheetView showGridLines="0" zoomScalePageLayoutView="0" workbookViewId="0" topLeftCell="A1">
      <selection activeCell="H30" sqref="H30"/>
    </sheetView>
  </sheetViews>
  <sheetFormatPr defaultColWidth="11.421875" defaultRowHeight="12.75"/>
  <cols>
    <col min="1" max="1" width="9.7109375" style="57" bestFit="1" customWidth="1"/>
    <col min="2" max="2" width="8.57421875" style="57" bestFit="1" customWidth="1"/>
    <col min="3" max="3" width="10.421875" style="57" bestFit="1" customWidth="1"/>
    <col min="4" max="4" width="6.421875" style="57" customWidth="1"/>
    <col min="5" max="5" width="6.140625" style="57" customWidth="1"/>
    <col min="6" max="6" width="4.8515625" style="57" customWidth="1"/>
    <col min="7" max="16384" width="11.421875" style="57" customWidth="1"/>
  </cols>
  <sheetData>
    <row r="3" spans="1:4" ht="10.5">
      <c r="A3" s="56" t="s">
        <v>17</v>
      </c>
      <c r="B3" s="56" t="s">
        <v>18</v>
      </c>
      <c r="C3" s="56" t="s">
        <v>4</v>
      </c>
      <c r="D3" s="56" t="s">
        <v>89</v>
      </c>
    </row>
    <row r="4" spans="1:9" ht="10.5">
      <c r="A4" s="58" t="s">
        <v>28</v>
      </c>
      <c r="B4" s="59">
        <v>5000</v>
      </c>
      <c r="C4" s="60" t="s">
        <v>14</v>
      </c>
      <c r="D4" s="60" t="s">
        <v>90</v>
      </c>
      <c r="F4" s="61">
        <f>SUMPRODUCT((Service="Marketing")*(Qualif="Q2"))</f>
        <v>3</v>
      </c>
      <c r="I4" s="56"/>
    </row>
    <row r="5" spans="1:9" ht="10.5">
      <c r="A5" s="62" t="s">
        <v>44</v>
      </c>
      <c r="B5" s="63">
        <v>6000</v>
      </c>
      <c r="C5" s="64" t="s">
        <v>15</v>
      </c>
      <c r="D5" s="64" t="s">
        <v>91</v>
      </c>
      <c r="I5" s="56"/>
    </row>
    <row r="6" spans="1:4" ht="10.5">
      <c r="A6" s="62" t="s">
        <v>45</v>
      </c>
      <c r="B6" s="63">
        <v>2500</v>
      </c>
      <c r="C6" s="64" t="s">
        <v>92</v>
      </c>
      <c r="D6" s="64" t="s">
        <v>93</v>
      </c>
    </row>
    <row r="7" spans="1:4" ht="10.5">
      <c r="A7" s="62" t="s">
        <v>94</v>
      </c>
      <c r="B7" s="63">
        <v>6000</v>
      </c>
      <c r="C7" s="64" t="s">
        <v>14</v>
      </c>
      <c r="D7" s="64" t="s">
        <v>95</v>
      </c>
    </row>
    <row r="8" spans="1:4" ht="10.5">
      <c r="A8" s="62" t="s">
        <v>96</v>
      </c>
      <c r="B8" s="63">
        <v>6001</v>
      </c>
      <c r="C8" s="64" t="s">
        <v>92</v>
      </c>
      <c r="D8" s="64" t="s">
        <v>90</v>
      </c>
    </row>
    <row r="9" spans="1:4" ht="10.5">
      <c r="A9" s="62" t="s">
        <v>97</v>
      </c>
      <c r="B9" s="63">
        <v>6002</v>
      </c>
      <c r="C9" s="64" t="s">
        <v>16</v>
      </c>
      <c r="D9" s="64" t="s">
        <v>91</v>
      </c>
    </row>
    <row r="10" spans="1:4" ht="10.5">
      <c r="A10" s="62" t="s">
        <v>98</v>
      </c>
      <c r="B10" s="63">
        <v>6003</v>
      </c>
      <c r="C10" s="64" t="s">
        <v>14</v>
      </c>
      <c r="D10" s="64" t="s">
        <v>90</v>
      </c>
    </row>
    <row r="11" spans="1:4" ht="10.5">
      <c r="A11" s="62" t="s">
        <v>99</v>
      </c>
      <c r="B11" s="63">
        <v>6004</v>
      </c>
      <c r="C11" s="64" t="s">
        <v>92</v>
      </c>
      <c r="D11" s="64" t="s">
        <v>90</v>
      </c>
    </row>
    <row r="12" spans="1:4" ht="10.5">
      <c r="A12" s="62" t="s">
        <v>100</v>
      </c>
      <c r="B12" s="63">
        <v>6005</v>
      </c>
      <c r="C12" s="64" t="s">
        <v>15</v>
      </c>
      <c r="D12" s="64" t="s">
        <v>90</v>
      </c>
    </row>
    <row r="13" spans="1:4" ht="10.5">
      <c r="A13" s="65" t="s">
        <v>101</v>
      </c>
      <c r="B13" s="66">
        <v>6006</v>
      </c>
      <c r="C13" s="67" t="s">
        <v>92</v>
      </c>
      <c r="D13" s="67" t="s">
        <v>90</v>
      </c>
    </row>
    <row r="14" ht="10.5"/>
    <row r="15" ht="10.5"/>
    <row r="16" ht="10.5"/>
    <row r="17" ht="10.5"/>
    <row r="18" ht="10.5"/>
    <row r="19" ht="10.5"/>
    <row r="20" ht="10.5"/>
    <row r="21" ht="10.5"/>
    <row r="22" ht="10.5"/>
    <row r="23" ht="10.5"/>
    <row r="24" ht="10.5">
      <c r="I24" s="68"/>
    </row>
    <row r="25" spans="9:10" ht="10.5">
      <c r="I25" s="69"/>
      <c r="J25" s="69"/>
    </row>
    <row r="26" spans="9:10" ht="10.5">
      <c r="I26" s="69"/>
      <c r="J26" s="69"/>
    </row>
    <row r="27" spans="9:10" ht="10.5">
      <c r="I27" s="69"/>
      <c r="J27" s="69"/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34"/>
  <sheetViews>
    <sheetView showGridLines="0" zoomScalePageLayoutView="0" workbookViewId="0" topLeftCell="A1">
      <selection activeCell="G8" sqref="G8"/>
    </sheetView>
  </sheetViews>
  <sheetFormatPr defaultColWidth="11.421875" defaultRowHeight="12.75"/>
  <cols>
    <col min="1" max="1" width="14.7109375" style="70" customWidth="1"/>
    <col min="2" max="2" width="10.00390625" style="70" bestFit="1" customWidth="1"/>
    <col min="3" max="16384" width="11.421875" style="70" customWidth="1"/>
  </cols>
  <sheetData>
    <row r="1" ht="10.5"/>
    <row r="2" ht="10.5"/>
    <row r="3" ht="12.75">
      <c r="A3" s="43"/>
    </row>
    <row r="4" ht="10.5"/>
    <row r="5" ht="11.25">
      <c r="A5" s="81"/>
    </row>
    <row r="6" spans="1:2" ht="10.5">
      <c r="A6" s="34"/>
      <c r="B6" s="34"/>
    </row>
    <row r="7" spans="1:2" ht="10.5">
      <c r="A7" s="34"/>
      <c r="B7" s="34"/>
    </row>
    <row r="8" spans="1:2" ht="10.5">
      <c r="A8" s="34"/>
      <c r="B8" s="34"/>
    </row>
    <row r="9" spans="1:2" ht="10.5">
      <c r="A9" s="34"/>
      <c r="B9" s="34"/>
    </row>
    <row r="10" spans="1:2" ht="10.5">
      <c r="A10" s="34"/>
      <c r="B10" s="34"/>
    </row>
    <row r="11" spans="1:2" ht="10.5">
      <c r="A11" s="34"/>
      <c r="B11" s="34"/>
    </row>
    <row r="12" spans="1:2" ht="10.5">
      <c r="A12" s="34"/>
      <c r="B12" s="34"/>
    </row>
    <row r="13" spans="1:2" ht="10.5">
      <c r="A13" s="34"/>
      <c r="B13" s="34"/>
    </row>
    <row r="14" spans="1:2" ht="10.5">
      <c r="A14" s="34"/>
      <c r="B14" s="34"/>
    </row>
    <row r="15" spans="1:2" ht="10.5">
      <c r="A15" s="34"/>
      <c r="B15" s="34"/>
    </row>
    <row r="16" ht="10.5"/>
    <row r="17" ht="10.5"/>
    <row r="18" ht="10.5"/>
    <row r="19" ht="10.5"/>
    <row r="20" ht="10.5"/>
    <row r="21" ht="10.5"/>
    <row r="25" spans="2:3" ht="10.5">
      <c r="B25" s="34" t="s">
        <v>62</v>
      </c>
      <c r="C25" s="34" t="s">
        <v>116</v>
      </c>
    </row>
    <row r="26" spans="2:3" ht="10.5">
      <c r="B26" s="34" t="s">
        <v>51</v>
      </c>
      <c r="C26" s="34" t="s">
        <v>52</v>
      </c>
    </row>
    <row r="27" spans="2:3" ht="10.5">
      <c r="B27" s="34" t="s">
        <v>103</v>
      </c>
      <c r="C27" s="34" t="s">
        <v>104</v>
      </c>
    </row>
    <row r="28" spans="2:3" ht="10.5">
      <c r="B28" s="34" t="s">
        <v>43</v>
      </c>
      <c r="C28" s="34" t="s">
        <v>105</v>
      </c>
    </row>
    <row r="29" spans="2:3" ht="10.5">
      <c r="B29" s="34" t="s">
        <v>106</v>
      </c>
      <c r="C29" s="34" t="s">
        <v>107</v>
      </c>
    </row>
    <row r="30" spans="2:3" ht="10.5">
      <c r="B30" s="34" t="s">
        <v>108</v>
      </c>
      <c r="C30" s="34" t="s">
        <v>109</v>
      </c>
    </row>
    <row r="31" spans="2:3" ht="10.5">
      <c r="B31" s="34" t="s">
        <v>110</v>
      </c>
      <c r="C31" s="34" t="s">
        <v>111</v>
      </c>
    </row>
    <row r="32" spans="2:3" ht="10.5">
      <c r="B32" s="34" t="s">
        <v>89</v>
      </c>
      <c r="C32" s="34" t="s">
        <v>112</v>
      </c>
    </row>
    <row r="33" spans="2:3" ht="10.5">
      <c r="B33" s="34" t="s">
        <v>18</v>
      </c>
      <c r="C33" s="34" t="s">
        <v>113</v>
      </c>
    </row>
    <row r="34" spans="2:3" ht="10.5">
      <c r="B34" s="34" t="s">
        <v>4</v>
      </c>
      <c r="C34" s="34" t="s">
        <v>114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G20"/>
  <sheetViews>
    <sheetView showGridLines="0" zoomScalePageLayoutView="0" workbookViewId="0" topLeftCell="A1">
      <selection activeCell="C3" sqref="C3"/>
    </sheetView>
  </sheetViews>
  <sheetFormatPr defaultColWidth="11.421875" defaultRowHeight="12.75"/>
  <cols>
    <col min="1" max="16384" width="11.421875" style="70" customWidth="1"/>
  </cols>
  <sheetData>
    <row r="3" spans="2:3" ht="10.5">
      <c r="B3" s="70" t="s">
        <v>18</v>
      </c>
      <c r="C3" s="71">
        <v>50000</v>
      </c>
    </row>
    <row r="13" spans="5:6" ht="10.5">
      <c r="E13" s="34" t="s">
        <v>18</v>
      </c>
      <c r="F13" s="34" t="s">
        <v>60</v>
      </c>
    </row>
    <row r="14" spans="6:7" ht="10.5">
      <c r="F14" s="34"/>
      <c r="G14" s="34"/>
    </row>
    <row r="15" ht="10.5">
      <c r="G15" s="34"/>
    </row>
    <row r="16" spans="6:7" ht="10.5">
      <c r="F16" s="34"/>
      <c r="G16" s="34"/>
    </row>
    <row r="17" spans="6:7" ht="10.5">
      <c r="F17" s="34"/>
      <c r="G17" s="34"/>
    </row>
    <row r="18" spans="6:7" ht="10.5">
      <c r="F18" s="34"/>
      <c r="G18" s="34"/>
    </row>
    <row r="19" spans="5:7" ht="10.5">
      <c r="E19" s="72" t="s">
        <v>59</v>
      </c>
      <c r="F19" s="34"/>
      <c r="G19" s="34"/>
    </row>
    <row r="20" spans="6:7" ht="10.5">
      <c r="F20" s="34"/>
      <c r="G20" s="34"/>
    </row>
  </sheetData>
  <sheetProtection/>
  <hyperlinks>
    <hyperlink ref="E19" location="Accueil!A1" display="Accueil!A1"/>
  </hyperlink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6.28125" style="45" bestFit="1" customWidth="1"/>
    <col min="2" max="2" width="7.57421875" style="45" bestFit="1" customWidth="1"/>
    <col min="3" max="3" width="7.421875" style="45" bestFit="1" customWidth="1"/>
    <col min="4" max="4" width="5.421875" style="45" bestFit="1" customWidth="1"/>
    <col min="5" max="5" width="5.00390625" style="45" bestFit="1" customWidth="1"/>
    <col min="6" max="6" width="4.7109375" style="45" bestFit="1" customWidth="1"/>
    <col min="7" max="7" width="5.140625" style="45" bestFit="1" customWidth="1"/>
    <col min="8" max="8" width="6.8515625" style="45" bestFit="1" customWidth="1"/>
    <col min="9" max="10" width="5.8515625" style="6" bestFit="1" customWidth="1"/>
    <col min="11" max="11" width="7.140625" style="6" customWidth="1"/>
    <col min="12" max="12" width="9.421875" style="6" customWidth="1"/>
    <col min="13" max="13" width="11.421875" style="6" customWidth="1"/>
    <col min="14" max="16384" width="12.57421875" style="45" customWidth="1"/>
  </cols>
  <sheetData>
    <row r="1" spans="2:15" ht="11.25">
      <c r="B1" s="46" t="s">
        <v>21</v>
      </c>
      <c r="C1" s="46" t="s">
        <v>23</v>
      </c>
      <c r="D1" s="46" t="s">
        <v>24</v>
      </c>
      <c r="E1" s="46" t="s">
        <v>25</v>
      </c>
      <c r="F1" s="46" t="s">
        <v>26</v>
      </c>
      <c r="G1" s="46" t="s">
        <v>27</v>
      </c>
      <c r="H1" s="46" t="s">
        <v>36</v>
      </c>
      <c r="I1" s="46" t="s">
        <v>37</v>
      </c>
      <c r="J1" s="46" t="s">
        <v>38</v>
      </c>
      <c r="K1" s="46" t="s">
        <v>39</v>
      </c>
      <c r="M1" s="47" t="s">
        <v>29</v>
      </c>
      <c r="O1" s="45" t="s">
        <v>0</v>
      </c>
    </row>
    <row r="2" spans="1:15" ht="11.25">
      <c r="A2" s="45" t="s">
        <v>30</v>
      </c>
      <c r="B2" s="52">
        <v>10</v>
      </c>
      <c r="C2" s="52">
        <v>10</v>
      </c>
      <c r="D2" s="52">
        <v>10</v>
      </c>
      <c r="E2" s="52">
        <v>10</v>
      </c>
      <c r="F2" s="52">
        <v>10</v>
      </c>
      <c r="G2" s="52">
        <v>10</v>
      </c>
      <c r="H2" s="52">
        <v>10</v>
      </c>
      <c r="I2" s="52">
        <v>10</v>
      </c>
      <c r="J2" s="52">
        <v>10</v>
      </c>
      <c r="K2" s="52">
        <v>10</v>
      </c>
      <c r="M2" s="49">
        <v>5</v>
      </c>
      <c r="O2" s="49">
        <f>SUM(monchamp)</f>
        <v>350</v>
      </c>
    </row>
    <row r="3" spans="1:15" ht="12.75">
      <c r="A3" s="45" t="s">
        <v>31</v>
      </c>
      <c r="B3" s="52">
        <v>10</v>
      </c>
      <c r="C3" s="52">
        <v>10</v>
      </c>
      <c r="D3" s="52">
        <v>10</v>
      </c>
      <c r="E3" s="52">
        <v>10</v>
      </c>
      <c r="F3" s="52">
        <v>10</v>
      </c>
      <c r="G3" s="52">
        <v>10</v>
      </c>
      <c r="H3" s="52">
        <v>10</v>
      </c>
      <c r="I3" s="52">
        <v>10</v>
      </c>
      <c r="J3" s="52">
        <v>10</v>
      </c>
      <c r="K3" s="52">
        <v>10</v>
      </c>
      <c r="O3"/>
    </row>
    <row r="4" spans="1:11" ht="11.25">
      <c r="A4" s="45" t="s">
        <v>32</v>
      </c>
      <c r="B4" s="52">
        <v>10</v>
      </c>
      <c r="C4" s="52">
        <v>10</v>
      </c>
      <c r="D4" s="52">
        <v>10</v>
      </c>
      <c r="E4" s="52">
        <v>10</v>
      </c>
      <c r="F4" s="52">
        <v>10</v>
      </c>
      <c r="G4" s="52">
        <v>10</v>
      </c>
      <c r="H4" s="52">
        <v>10</v>
      </c>
      <c r="I4" s="52">
        <v>10</v>
      </c>
      <c r="J4" s="52">
        <v>10</v>
      </c>
      <c r="K4" s="52">
        <v>10</v>
      </c>
    </row>
    <row r="5" spans="1:11" ht="11.25">
      <c r="A5" s="45" t="s">
        <v>33</v>
      </c>
      <c r="B5" s="52">
        <v>10</v>
      </c>
      <c r="C5" s="52">
        <v>10</v>
      </c>
      <c r="D5" s="52">
        <v>10</v>
      </c>
      <c r="E5" s="52">
        <v>10</v>
      </c>
      <c r="F5" s="52">
        <v>10</v>
      </c>
      <c r="G5" s="52">
        <v>10</v>
      </c>
      <c r="H5" s="52">
        <v>10</v>
      </c>
      <c r="I5" s="52">
        <v>10</v>
      </c>
      <c r="J5" s="52">
        <v>10</v>
      </c>
      <c r="K5" s="52">
        <v>10</v>
      </c>
    </row>
    <row r="6" spans="1:11" ht="11.25">
      <c r="A6" s="45" t="s">
        <v>34</v>
      </c>
      <c r="B6" s="52">
        <v>10</v>
      </c>
      <c r="C6" s="52">
        <v>10</v>
      </c>
      <c r="D6" s="52">
        <v>10</v>
      </c>
      <c r="E6" s="52">
        <v>10</v>
      </c>
      <c r="F6" s="52">
        <v>10</v>
      </c>
      <c r="G6" s="52">
        <v>10</v>
      </c>
      <c r="H6" s="52">
        <v>10</v>
      </c>
      <c r="I6" s="52">
        <v>10</v>
      </c>
      <c r="J6" s="52">
        <v>10</v>
      </c>
      <c r="K6" s="52">
        <v>10</v>
      </c>
    </row>
    <row r="7" spans="1:11" ht="11.25">
      <c r="A7" s="45" t="s">
        <v>35</v>
      </c>
      <c r="B7" s="52">
        <v>10</v>
      </c>
      <c r="C7" s="52">
        <v>10</v>
      </c>
      <c r="D7" s="52">
        <v>10</v>
      </c>
      <c r="E7" s="52">
        <v>10</v>
      </c>
      <c r="F7" s="52">
        <v>10</v>
      </c>
      <c r="G7" s="52">
        <v>10</v>
      </c>
      <c r="H7" s="52">
        <v>10</v>
      </c>
      <c r="I7" s="52">
        <v>10</v>
      </c>
      <c r="J7" s="52">
        <v>10</v>
      </c>
      <c r="K7" s="52">
        <v>10</v>
      </c>
    </row>
    <row r="8" spans="1:11" ht="11.25">
      <c r="A8" s="45" t="s">
        <v>40</v>
      </c>
      <c r="B8" s="52">
        <v>10</v>
      </c>
      <c r="C8" s="52">
        <v>10</v>
      </c>
      <c r="D8" s="52">
        <v>10</v>
      </c>
      <c r="E8" s="52">
        <v>10</v>
      </c>
      <c r="F8" s="52">
        <v>10</v>
      </c>
      <c r="G8" s="52">
        <v>10</v>
      </c>
      <c r="H8" s="52">
        <v>10</v>
      </c>
      <c r="I8" s="52">
        <v>10</v>
      </c>
      <c r="J8" s="52">
        <v>10</v>
      </c>
      <c r="K8" s="52">
        <v>10</v>
      </c>
    </row>
    <row r="9" spans="2:5" ht="11.25">
      <c r="B9" s="51"/>
      <c r="C9" s="51"/>
      <c r="D9" s="51"/>
      <c r="E9" s="51"/>
    </row>
    <row r="10" spans="2:5" ht="11.25">
      <c r="B10" s="48"/>
      <c r="C10" s="48"/>
      <c r="D10" s="48"/>
      <c r="E10" s="48"/>
    </row>
    <row r="11" spans="2:5" ht="11.25">
      <c r="B11" s="48"/>
      <c r="C11" s="48"/>
      <c r="D11" s="48"/>
      <c r="E11" s="48"/>
    </row>
    <row r="12" spans="2:5" ht="11.25">
      <c r="B12" s="48"/>
      <c r="C12" s="48"/>
      <c r="D12" s="48"/>
      <c r="E12" s="48"/>
    </row>
    <row r="13" spans="2:5" ht="11.25">
      <c r="B13" s="48"/>
      <c r="C13" s="48"/>
      <c r="D13" s="48"/>
      <c r="E13" s="48"/>
    </row>
    <row r="17" spans="7:8" ht="11.25">
      <c r="G17" s="6"/>
      <c r="H17" s="6"/>
    </row>
    <row r="18" spans="7:8" ht="11.25">
      <c r="G18" s="6"/>
      <c r="H18" s="6"/>
    </row>
    <row r="19" spans="7:8" ht="11.25">
      <c r="G19" s="6"/>
      <c r="H19" s="6"/>
    </row>
    <row r="20" spans="7:8" ht="11.25">
      <c r="G20" s="6"/>
      <c r="H20" s="6"/>
    </row>
    <row r="21" spans="13:14" ht="11.25">
      <c r="M21" s="50" t="s">
        <v>59</v>
      </c>
      <c r="N21" s="34"/>
    </row>
  </sheetData>
  <sheetProtection/>
  <conditionalFormatting sqref="B2:B13 C9:E13 C2:K8">
    <cfRule type="expression" priority="1" dxfId="0" stopIfTrue="1">
      <formula>B2=""</formula>
    </cfRule>
  </conditionalFormatting>
  <dataValidations count="1">
    <dataValidation type="list" allowBlank="1" showInputMessage="1" showErrorMessage="1" sqref="M2">
      <formula1>"1,2,3,4,5,6,7,8,9,10,11,12"</formula1>
    </dataValidation>
  </dataValidations>
  <hyperlinks>
    <hyperlink ref="M21" location="Accueil!A1" display="Accueil!A1"/>
  </hyperlinks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PageLayoutView="0" workbookViewId="0" topLeftCell="A1">
      <selection activeCell="H5" sqref="H3:H10"/>
    </sheetView>
  </sheetViews>
  <sheetFormatPr defaultColWidth="11.421875" defaultRowHeight="12.75"/>
  <cols>
    <col min="1" max="1" width="9.28125" style="6" customWidth="1"/>
    <col min="2" max="2" width="8.421875" style="6" bestFit="1" customWidth="1"/>
    <col min="3" max="3" width="11.421875" style="6" customWidth="1"/>
    <col min="4" max="4" width="6.140625" style="6" bestFit="1" customWidth="1"/>
    <col min="5" max="5" width="10.7109375" style="6" bestFit="1" customWidth="1"/>
    <col min="6" max="6" width="5.00390625" style="6" bestFit="1" customWidth="1"/>
    <col min="7" max="7" width="11.421875" style="6" customWidth="1"/>
    <col min="8" max="8" width="11.8515625" style="6" customWidth="1"/>
    <col min="9" max="10" width="7.00390625" style="6" customWidth="1"/>
    <col min="11" max="12" width="4.8515625" style="6" customWidth="1"/>
    <col min="13" max="16384" width="11.421875" style="6" customWidth="1"/>
  </cols>
  <sheetData>
    <row r="1" spans="1:11" ht="11.25">
      <c r="A1" s="3" t="s">
        <v>17</v>
      </c>
      <c r="B1" s="3" t="s">
        <v>4</v>
      </c>
      <c r="C1" s="4" t="s">
        <v>18</v>
      </c>
      <c r="D1" s="3" t="s">
        <v>19</v>
      </c>
      <c r="E1" s="5" t="s">
        <v>5</v>
      </c>
      <c r="F1" s="3" t="s">
        <v>1</v>
      </c>
      <c r="H1" s="1" t="s">
        <v>20</v>
      </c>
      <c r="I1" s="1" t="s">
        <v>19</v>
      </c>
      <c r="J1" s="1"/>
      <c r="K1" s="1"/>
    </row>
    <row r="2" spans="1:15" ht="11.25">
      <c r="A2" s="53" t="s">
        <v>64</v>
      </c>
      <c r="B2" s="53" t="s">
        <v>14</v>
      </c>
      <c r="C2" s="54">
        <v>2300</v>
      </c>
      <c r="D2" s="53" t="s">
        <v>3</v>
      </c>
      <c r="E2" s="55">
        <v>27844</v>
      </c>
      <c r="F2" s="53">
        <f aca="true" ca="1" t="shared" si="0" ref="F2:F31">DATEDIF(E2,TODAY(),"y")</f>
        <v>31</v>
      </c>
      <c r="H2" s="7" t="s">
        <v>1</v>
      </c>
      <c r="I2" s="10" t="s">
        <v>3</v>
      </c>
      <c r="J2" s="11" t="s">
        <v>2</v>
      </c>
      <c r="K2" s="8" t="s">
        <v>0</v>
      </c>
      <c r="N2" s="50" t="s">
        <v>59</v>
      </c>
      <c r="O2" s="34"/>
    </row>
    <row r="3" spans="1:11" ht="11.25">
      <c r="A3" s="53" t="s">
        <v>65</v>
      </c>
      <c r="B3" s="53" t="s">
        <v>14</v>
      </c>
      <c r="C3" s="54">
        <v>2100</v>
      </c>
      <c r="D3" s="53" t="s">
        <v>3</v>
      </c>
      <c r="E3" s="55">
        <v>22786</v>
      </c>
      <c r="F3" s="53">
        <f ca="1" t="shared" si="0"/>
        <v>45</v>
      </c>
      <c r="H3" s="12" t="s">
        <v>6</v>
      </c>
      <c r="I3" s="13">
        <v>1</v>
      </c>
      <c r="J3" s="14"/>
      <c r="K3" s="15">
        <v>1</v>
      </c>
    </row>
    <row r="4" spans="1:11" ht="11.25">
      <c r="A4" s="53" t="s">
        <v>66</v>
      </c>
      <c r="B4" s="53" t="s">
        <v>15</v>
      </c>
      <c r="C4" s="54">
        <v>2150</v>
      </c>
      <c r="D4" s="53" t="s">
        <v>3</v>
      </c>
      <c r="E4" s="55">
        <v>27925</v>
      </c>
      <c r="F4" s="53">
        <f ca="1" t="shared" si="0"/>
        <v>31</v>
      </c>
      <c r="H4" s="16" t="s">
        <v>7</v>
      </c>
      <c r="I4" s="17">
        <v>5</v>
      </c>
      <c r="J4" s="18"/>
      <c r="K4" s="19">
        <v>5</v>
      </c>
    </row>
    <row r="5" spans="1:11" ht="11.25">
      <c r="A5" s="53" t="s">
        <v>67</v>
      </c>
      <c r="B5" s="53" t="s">
        <v>15</v>
      </c>
      <c r="C5" s="54">
        <v>1950</v>
      </c>
      <c r="D5" s="53" t="s">
        <v>2</v>
      </c>
      <c r="E5" s="55">
        <v>21596</v>
      </c>
      <c r="F5" s="53">
        <f ca="1" t="shared" si="0"/>
        <v>48</v>
      </c>
      <c r="H5" s="16" t="s">
        <v>8</v>
      </c>
      <c r="I5" s="17">
        <v>3</v>
      </c>
      <c r="J5" s="18">
        <v>2</v>
      </c>
      <c r="K5" s="19">
        <v>5</v>
      </c>
    </row>
    <row r="6" spans="1:11" ht="11.25">
      <c r="A6" s="53" t="s">
        <v>68</v>
      </c>
      <c r="B6" s="53" t="s">
        <v>14</v>
      </c>
      <c r="C6" s="54">
        <v>1875</v>
      </c>
      <c r="D6" s="53" t="s">
        <v>2</v>
      </c>
      <c r="E6" s="55">
        <v>21761</v>
      </c>
      <c r="F6" s="53">
        <f ca="1" t="shared" si="0"/>
        <v>47</v>
      </c>
      <c r="H6" s="16" t="s">
        <v>9</v>
      </c>
      <c r="I6" s="17">
        <v>2</v>
      </c>
      <c r="J6" s="18"/>
      <c r="K6" s="19">
        <v>2</v>
      </c>
    </row>
    <row r="7" spans="1:11" ht="11.25">
      <c r="A7" s="53" t="s">
        <v>69</v>
      </c>
      <c r="B7" s="53" t="s">
        <v>15</v>
      </c>
      <c r="C7" s="54">
        <v>1775</v>
      </c>
      <c r="D7" s="53" t="s">
        <v>3</v>
      </c>
      <c r="E7" s="55">
        <v>22133</v>
      </c>
      <c r="F7" s="53">
        <f ca="1" t="shared" si="0"/>
        <v>46</v>
      </c>
      <c r="H7" s="16" t="s">
        <v>10</v>
      </c>
      <c r="I7" s="17">
        <v>5</v>
      </c>
      <c r="J7" s="18">
        <v>3</v>
      </c>
      <c r="K7" s="19">
        <v>8</v>
      </c>
    </row>
    <row r="8" spans="1:11" ht="11.25">
      <c r="A8" s="53" t="s">
        <v>70</v>
      </c>
      <c r="B8" s="53" t="s">
        <v>14</v>
      </c>
      <c r="C8" s="54">
        <v>1675</v>
      </c>
      <c r="D8" s="53" t="s">
        <v>2</v>
      </c>
      <c r="E8" s="55">
        <v>20850</v>
      </c>
      <c r="F8" s="53">
        <f ca="1" t="shared" si="0"/>
        <v>50</v>
      </c>
      <c r="H8" s="16" t="s">
        <v>11</v>
      </c>
      <c r="I8" s="17">
        <v>2</v>
      </c>
      <c r="J8" s="18">
        <v>2</v>
      </c>
      <c r="K8" s="19">
        <v>4</v>
      </c>
    </row>
    <row r="9" spans="1:11" ht="11.25">
      <c r="A9" s="53" t="s">
        <v>71</v>
      </c>
      <c r="B9" s="53" t="s">
        <v>15</v>
      </c>
      <c r="C9" s="54">
        <v>1575</v>
      </c>
      <c r="D9" s="53" t="s">
        <v>2</v>
      </c>
      <c r="E9" s="55">
        <v>18191</v>
      </c>
      <c r="F9" s="53">
        <f ca="1" t="shared" si="0"/>
        <v>57</v>
      </c>
      <c r="H9" s="16" t="s">
        <v>12</v>
      </c>
      <c r="I9" s="17">
        <v>3</v>
      </c>
      <c r="J9" s="18">
        <v>1</v>
      </c>
      <c r="K9" s="19">
        <v>4</v>
      </c>
    </row>
    <row r="10" spans="1:11" ht="11.25">
      <c r="A10" s="53" t="s">
        <v>72</v>
      </c>
      <c r="B10" s="53" t="s">
        <v>15</v>
      </c>
      <c r="C10" s="54">
        <v>2300</v>
      </c>
      <c r="D10" s="53" t="s">
        <v>3</v>
      </c>
      <c r="E10" s="55">
        <v>17741</v>
      </c>
      <c r="F10" s="53">
        <f ca="1" t="shared" si="0"/>
        <v>58</v>
      </c>
      <c r="H10" s="20" t="s">
        <v>13</v>
      </c>
      <c r="I10" s="17"/>
      <c r="J10" s="18">
        <v>1</v>
      </c>
      <c r="K10" s="19">
        <v>1</v>
      </c>
    </row>
    <row r="11" spans="1:11" ht="11.25">
      <c r="A11" s="53" t="s">
        <v>73</v>
      </c>
      <c r="B11" s="53" t="s">
        <v>14</v>
      </c>
      <c r="C11" s="54">
        <v>2500</v>
      </c>
      <c r="D11" s="53" t="s">
        <v>2</v>
      </c>
      <c r="E11" s="55">
        <v>22031</v>
      </c>
      <c r="F11" s="53">
        <f ca="1" t="shared" si="0"/>
        <v>47</v>
      </c>
      <c r="H11" s="2" t="s">
        <v>0</v>
      </c>
      <c r="I11" s="21">
        <v>21</v>
      </c>
      <c r="J11" s="22">
        <v>9</v>
      </c>
      <c r="K11" s="23">
        <v>30</v>
      </c>
    </row>
    <row r="12" spans="1:6" ht="11.25">
      <c r="A12" s="53" t="s">
        <v>74</v>
      </c>
      <c r="B12" s="53" t="s">
        <v>15</v>
      </c>
      <c r="C12" s="54">
        <v>2000</v>
      </c>
      <c r="D12" s="53" t="s">
        <v>3</v>
      </c>
      <c r="E12" s="55">
        <v>28580</v>
      </c>
      <c r="F12" s="53">
        <f ca="1" t="shared" si="0"/>
        <v>29</v>
      </c>
    </row>
    <row r="13" spans="1:6" ht="11.25">
      <c r="A13" s="53" t="s">
        <v>75</v>
      </c>
      <c r="B13" s="53" t="s">
        <v>14</v>
      </c>
      <c r="C13" s="54">
        <v>1996.36363636364</v>
      </c>
      <c r="D13" s="53" t="s">
        <v>3</v>
      </c>
      <c r="E13" s="55">
        <v>18179</v>
      </c>
      <c r="F13" s="53">
        <f ca="1" t="shared" si="0"/>
        <v>57</v>
      </c>
    </row>
    <row r="14" spans="1:6" ht="11.25">
      <c r="A14" s="53" t="s">
        <v>76</v>
      </c>
      <c r="B14" s="53" t="s">
        <v>15</v>
      </c>
      <c r="C14" s="54">
        <v>1992.72727272727</v>
      </c>
      <c r="D14" s="53" t="s">
        <v>3</v>
      </c>
      <c r="E14" s="55">
        <v>19070</v>
      </c>
      <c r="F14" s="53">
        <f ca="1" t="shared" si="0"/>
        <v>55</v>
      </c>
    </row>
    <row r="15" spans="1:6" ht="11.25">
      <c r="A15" s="53" t="s">
        <v>77</v>
      </c>
      <c r="B15" s="53" t="s">
        <v>15</v>
      </c>
      <c r="C15" s="54">
        <v>1989.09090909091</v>
      </c>
      <c r="D15" s="53" t="s">
        <v>3</v>
      </c>
      <c r="E15" s="55">
        <v>31073</v>
      </c>
      <c r="F15" s="53">
        <f ca="1" t="shared" si="0"/>
        <v>22</v>
      </c>
    </row>
    <row r="16" spans="1:6" ht="11.25">
      <c r="A16" s="53" t="s">
        <v>78</v>
      </c>
      <c r="B16" s="53" t="s">
        <v>14</v>
      </c>
      <c r="C16" s="54">
        <v>1985.45454545455</v>
      </c>
      <c r="D16" s="53" t="s">
        <v>2</v>
      </c>
      <c r="E16" s="55">
        <v>27318</v>
      </c>
      <c r="F16" s="53">
        <f ca="1" t="shared" si="0"/>
        <v>32</v>
      </c>
    </row>
    <row r="17" spans="1:6" ht="11.25">
      <c r="A17" s="53" t="s">
        <v>79</v>
      </c>
      <c r="B17" s="53" t="s">
        <v>16</v>
      </c>
      <c r="C17" s="54">
        <v>1981.81818181818</v>
      </c>
      <c r="D17" s="53" t="s">
        <v>2</v>
      </c>
      <c r="E17" s="55">
        <v>27774</v>
      </c>
      <c r="F17" s="53">
        <f ca="1" t="shared" si="0"/>
        <v>31</v>
      </c>
    </row>
    <row r="18" spans="1:6" ht="11.25">
      <c r="A18" s="53" t="s">
        <v>80</v>
      </c>
      <c r="B18" s="53" t="s">
        <v>15</v>
      </c>
      <c r="C18" s="54">
        <v>1978.18181818182</v>
      </c>
      <c r="D18" s="53" t="s">
        <v>3</v>
      </c>
      <c r="E18" s="55">
        <v>23356</v>
      </c>
      <c r="F18" s="53">
        <f ca="1" t="shared" si="0"/>
        <v>43</v>
      </c>
    </row>
    <row r="19" spans="1:6" ht="11.25">
      <c r="A19" s="53" t="s">
        <v>81</v>
      </c>
      <c r="B19" s="53" t="s">
        <v>15</v>
      </c>
      <c r="C19" s="54">
        <v>1974.54545454546</v>
      </c>
      <c r="D19" s="53" t="s">
        <v>3</v>
      </c>
      <c r="E19" s="55">
        <v>23745</v>
      </c>
      <c r="F19" s="53">
        <f ca="1" t="shared" si="0"/>
        <v>42</v>
      </c>
    </row>
    <row r="20" spans="1:6" ht="11.25">
      <c r="A20" s="53" t="s">
        <v>82</v>
      </c>
      <c r="B20" s="53" t="s">
        <v>14</v>
      </c>
      <c r="C20" s="54">
        <v>1970.90909090909</v>
      </c>
      <c r="D20" s="53" t="s">
        <v>2</v>
      </c>
      <c r="E20" s="55">
        <v>16621</v>
      </c>
      <c r="F20" s="53">
        <f ca="1" t="shared" si="0"/>
        <v>62</v>
      </c>
    </row>
    <row r="21" spans="1:6" ht="11.25">
      <c r="A21" s="53" t="s">
        <v>83</v>
      </c>
      <c r="B21" s="53" t="s">
        <v>16</v>
      </c>
      <c r="C21" s="54">
        <v>1967.27272727273</v>
      </c>
      <c r="D21" s="53" t="s">
        <v>3</v>
      </c>
      <c r="E21" s="55">
        <v>28722</v>
      </c>
      <c r="F21" s="53">
        <f ca="1" t="shared" si="0"/>
        <v>28</v>
      </c>
    </row>
    <row r="22" spans="1:6" ht="11.25">
      <c r="A22" s="53" t="s">
        <v>84</v>
      </c>
      <c r="B22" s="53" t="s">
        <v>15</v>
      </c>
      <c r="C22" s="54">
        <v>1963.63636363637</v>
      </c>
      <c r="D22" s="53" t="s">
        <v>3</v>
      </c>
      <c r="E22" s="55">
        <v>20545</v>
      </c>
      <c r="F22" s="53">
        <f ca="1" t="shared" si="0"/>
        <v>51</v>
      </c>
    </row>
    <row r="23" spans="1:6" ht="11.25">
      <c r="A23" s="53" t="s">
        <v>85</v>
      </c>
      <c r="B23" s="53" t="s">
        <v>16</v>
      </c>
      <c r="C23" s="54">
        <v>1960</v>
      </c>
      <c r="D23" s="53" t="s">
        <v>3</v>
      </c>
      <c r="E23" s="55">
        <v>28384</v>
      </c>
      <c r="F23" s="53">
        <f ca="1" t="shared" si="0"/>
        <v>29</v>
      </c>
    </row>
    <row r="24" spans="1:6" ht="11.25">
      <c r="A24" s="53" t="s">
        <v>86</v>
      </c>
      <c r="B24" s="53" t="s">
        <v>15</v>
      </c>
      <c r="C24" s="54">
        <v>1956.36363636364</v>
      </c>
      <c r="D24" s="53" t="s">
        <v>3</v>
      </c>
      <c r="E24" s="55">
        <v>28235</v>
      </c>
      <c r="F24" s="53">
        <f ca="1" t="shared" si="0"/>
        <v>30</v>
      </c>
    </row>
    <row r="25" spans="1:6" ht="11.25">
      <c r="A25" s="53" t="s">
        <v>87</v>
      </c>
      <c r="B25" s="53" t="s">
        <v>14</v>
      </c>
      <c r="C25" s="54">
        <v>1952.72727272727</v>
      </c>
      <c r="D25" s="53" t="s">
        <v>3</v>
      </c>
      <c r="E25" s="55">
        <v>28889</v>
      </c>
      <c r="F25" s="53">
        <f ca="1" t="shared" si="0"/>
        <v>28</v>
      </c>
    </row>
    <row r="26" spans="1:6" ht="11.25">
      <c r="A26" s="53" t="s">
        <v>88</v>
      </c>
      <c r="B26" s="53" t="s">
        <v>14</v>
      </c>
      <c r="C26" s="54">
        <v>1949.09090909091</v>
      </c>
      <c r="D26" s="53" t="s">
        <v>3</v>
      </c>
      <c r="E26" s="55">
        <v>21991</v>
      </c>
      <c r="F26" s="53">
        <f ca="1" t="shared" si="0"/>
        <v>47</v>
      </c>
    </row>
    <row r="27" spans="1:6" ht="11.25">
      <c r="A27" s="53"/>
      <c r="B27" s="53"/>
      <c r="C27" s="54"/>
      <c r="D27" s="53"/>
      <c r="E27" s="55"/>
      <c r="F27" s="53"/>
    </row>
    <row r="28" spans="1:6" ht="11.25">
      <c r="A28" s="53"/>
      <c r="B28" s="53"/>
      <c r="C28" s="54"/>
      <c r="D28" s="53"/>
      <c r="E28" s="55"/>
      <c r="F28" s="53"/>
    </row>
    <row r="29" spans="1:6" ht="11.25">
      <c r="A29" s="53"/>
      <c r="B29" s="53"/>
      <c r="C29" s="54"/>
      <c r="D29" s="53"/>
      <c r="E29" s="55"/>
      <c r="F29" s="53"/>
    </row>
    <row r="30" spans="1:6" ht="11.25">
      <c r="A30" s="53"/>
      <c r="B30" s="53"/>
      <c r="C30" s="54"/>
      <c r="D30" s="53"/>
      <c r="E30" s="55"/>
      <c r="F30" s="53"/>
    </row>
    <row r="31" spans="1:6" ht="11.25">
      <c r="A31" s="53"/>
      <c r="B31" s="53"/>
      <c r="C31" s="54"/>
      <c r="D31" s="53"/>
      <c r="E31" s="55"/>
      <c r="F31" s="53"/>
    </row>
    <row r="32" spans="1:6" ht="11.25">
      <c r="A32" s="53"/>
      <c r="B32" s="53"/>
      <c r="C32" s="54"/>
      <c r="D32" s="53"/>
      <c r="E32" s="55"/>
      <c r="F32" s="53"/>
    </row>
    <row r="33" spans="1:6" ht="11.25">
      <c r="A33" s="53"/>
      <c r="B33" s="53"/>
      <c r="C33" s="54"/>
      <c r="D33" s="53"/>
      <c r="E33" s="55"/>
      <c r="F33" s="53"/>
    </row>
    <row r="34" spans="1:6" ht="11.25">
      <c r="A34" s="53"/>
      <c r="B34" s="53"/>
      <c r="C34" s="54"/>
      <c r="D34" s="53"/>
      <c r="E34" s="55"/>
      <c r="F34" s="53"/>
    </row>
  </sheetData>
  <sheetProtection/>
  <hyperlinks>
    <hyperlink ref="N2" location="Accueil!A1" display="Accueil!A1"/>
  </hyperlinks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PageLayoutView="0" workbookViewId="0" topLeftCell="A1">
      <selection activeCell="J7" sqref="J7"/>
    </sheetView>
  </sheetViews>
  <sheetFormatPr defaultColWidth="11.421875" defaultRowHeight="12.75"/>
  <cols>
    <col min="1" max="1" width="8.28125" style="9" bestFit="1" customWidth="1"/>
    <col min="2" max="2" width="8.8515625" style="9" bestFit="1" customWidth="1"/>
    <col min="3" max="16384" width="11.421875" style="9" customWidth="1"/>
  </cols>
  <sheetData>
    <row r="1" spans="1:2" ht="11.25">
      <c r="A1" s="28"/>
      <c r="B1" s="73" t="s">
        <v>22</v>
      </c>
    </row>
    <row r="2" spans="1:11" ht="12.75">
      <c r="A2" s="73" t="s">
        <v>21</v>
      </c>
      <c r="B2" s="28">
        <v>100</v>
      </c>
      <c r="J2" s="37" t="s">
        <v>59</v>
      </c>
      <c r="K2" s="32"/>
    </row>
    <row r="3" spans="1:2" ht="11.25">
      <c r="A3" s="73" t="s">
        <v>23</v>
      </c>
      <c r="B3" s="28">
        <v>110</v>
      </c>
    </row>
    <row r="4" spans="1:2" ht="11.25">
      <c r="A4" s="73" t="s">
        <v>24</v>
      </c>
      <c r="B4" s="28">
        <v>120</v>
      </c>
    </row>
    <row r="5" spans="1:2" ht="11.25">
      <c r="A5" s="73" t="s">
        <v>25</v>
      </c>
      <c r="B5" s="28">
        <v>130</v>
      </c>
    </row>
    <row r="6" spans="1:2" ht="11.25">
      <c r="A6" s="73" t="s">
        <v>26</v>
      </c>
      <c r="B6" s="28">
        <v>140</v>
      </c>
    </row>
    <row r="7" spans="1:2" ht="11.25">
      <c r="A7" s="73"/>
      <c r="B7" s="28"/>
    </row>
    <row r="8" spans="1:2" ht="11.25">
      <c r="A8" s="73"/>
      <c r="B8" s="28"/>
    </row>
    <row r="9" spans="1:2" ht="11.25">
      <c r="A9" s="73"/>
      <c r="B9" s="28"/>
    </row>
    <row r="10" spans="1:2" ht="11.25">
      <c r="A10" s="73"/>
      <c r="B10" s="28"/>
    </row>
    <row r="11" spans="1:2" ht="11.25">
      <c r="A11" s="73"/>
      <c r="B11" s="28"/>
    </row>
    <row r="12" spans="1:2" ht="11.25">
      <c r="A12" s="73"/>
      <c r="B12" s="28"/>
    </row>
  </sheetData>
  <sheetProtection/>
  <hyperlinks>
    <hyperlink ref="J2" location="Accueil!A1" display="Accueil!A1"/>
  </hyperlink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E9" sqref="E9"/>
    </sheetView>
  </sheetViews>
  <sheetFormatPr defaultColWidth="12.57421875" defaultRowHeight="12.75"/>
  <cols>
    <col min="1" max="1" width="8.140625" style="74" customWidth="1"/>
    <col min="2" max="2" width="6.8515625" style="74" customWidth="1"/>
    <col min="3" max="3" width="7.57421875" style="74" customWidth="1"/>
    <col min="4" max="4" width="10.00390625" style="74" bestFit="1" customWidth="1"/>
    <col min="5" max="7" width="12.57421875" style="74" customWidth="1"/>
    <col min="8" max="8" width="19.57421875" style="74" bestFit="1" customWidth="1"/>
    <col min="9" max="9" width="16.7109375" style="74" bestFit="1" customWidth="1"/>
    <col min="10" max="16384" width="12.57421875" style="74" customWidth="1"/>
  </cols>
  <sheetData>
    <row r="1" spans="1:4" ht="11.25">
      <c r="A1" s="6"/>
      <c r="D1" s="75" t="s">
        <v>0</v>
      </c>
    </row>
    <row r="2" spans="1:4" ht="11.25">
      <c r="A2" s="6"/>
      <c r="D2" s="76">
        <f>SUM(CA3D)</f>
        <v>2748</v>
      </c>
    </row>
    <row r="4" ht="10.5">
      <c r="D4" s="75" t="s">
        <v>41</v>
      </c>
    </row>
    <row r="5" ht="10.5">
      <c r="D5" s="77">
        <f>MAX(CA3D)</f>
        <v>156</v>
      </c>
    </row>
    <row r="13" ht="10.5">
      <c r="H13" s="78" t="s">
        <v>42</v>
      </c>
    </row>
    <row r="14" spans="8:9" ht="10.5">
      <c r="H14" s="79" t="s">
        <v>51</v>
      </c>
      <c r="I14" s="80" t="s">
        <v>52</v>
      </c>
    </row>
    <row r="15" spans="8:9" ht="10.5">
      <c r="H15" s="79"/>
      <c r="I15" s="79"/>
    </row>
    <row r="16" spans="8:9" ht="10.5">
      <c r="H16" s="79"/>
      <c r="I16" s="79"/>
    </row>
    <row r="17" spans="8:9" ht="10.5">
      <c r="H17" s="79"/>
      <c r="I17" s="79"/>
    </row>
    <row r="18" spans="8:9" ht="10.5">
      <c r="H18" s="79"/>
      <c r="I18" s="79"/>
    </row>
    <row r="19" spans="8:9" ht="10.5">
      <c r="H19" s="79"/>
      <c r="I19" s="79"/>
    </row>
    <row r="20" spans="8:9" ht="10.5">
      <c r="H20" s="50" t="s">
        <v>59</v>
      </c>
      <c r="I20" s="34"/>
    </row>
  </sheetData>
  <sheetProtection/>
  <hyperlinks>
    <hyperlink ref="H20" location="Accueil!A1" display="Accueil!A1"/>
  </hyperlinks>
  <printOptions/>
  <pageMargins left="0.787401575" right="0.787401575" top="0.984251969" bottom="0.984251969" header="0.4921259845" footer="0.4921259845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doublevez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de Données type</dc:title>
  <dc:subject/>
  <dc:creator>JeanMarc.Stoeffler@doublevez.com</dc:creator>
  <cp:keywords/>
  <dc:description>http://doublevez.com
</dc:description>
  <cp:lastModifiedBy>Boisgontier</cp:lastModifiedBy>
  <cp:lastPrinted>2003-12-07T23:00:10Z</cp:lastPrinted>
  <dcterms:created xsi:type="dcterms:W3CDTF">2002-05-16T09:03:22Z</dcterms:created>
  <dcterms:modified xsi:type="dcterms:W3CDTF">2007-07-18T11:17:56Z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